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01\secad\DOC_COMPRAS\--- PREGÃO ELETRÔNICO ---\PE 11-2021\"/>
    </mc:Choice>
  </mc:AlternateContent>
  <bookViews>
    <workbookView xWindow="0" yWindow="0" windowWidth="20490" windowHeight="7650"/>
  </bookViews>
  <sheets>
    <sheet name="Plan3" sheetId="3" r:id="rId1"/>
  </sheets>
  <externalReferences>
    <externalReference r:id="rId2"/>
  </externalReferences>
  <definedNames>
    <definedName name="_xlnm.Print_Area" localSheetId="0">Plan3!$A$1:$AC$56</definedName>
  </definedNames>
  <calcPr calcId="162913"/>
</workbook>
</file>

<file path=xl/calcChain.xml><?xml version="1.0" encoding="utf-8"?>
<calcChain xmlns="http://schemas.openxmlformats.org/spreadsheetml/2006/main">
  <c r="K40" i="3" l="1"/>
  <c r="K41" i="3"/>
  <c r="K42" i="3"/>
  <c r="K43" i="3"/>
  <c r="K44" i="3"/>
  <c r="K45" i="3"/>
  <c r="K46" i="3"/>
  <c r="K47" i="3"/>
  <c r="K48" i="3"/>
  <c r="M49" i="3"/>
  <c r="M48" i="3"/>
  <c r="M47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50" i="3"/>
  <c r="M51" i="3"/>
  <c r="M28" i="3"/>
  <c r="K29" i="3"/>
  <c r="K30" i="3"/>
  <c r="K31" i="3"/>
  <c r="K32" i="3"/>
  <c r="K33" i="3"/>
  <c r="K34" i="3"/>
  <c r="K35" i="3"/>
  <c r="K36" i="3"/>
  <c r="K37" i="3"/>
  <c r="K38" i="3"/>
  <c r="K39" i="3"/>
  <c r="K49" i="3"/>
  <c r="K50" i="3"/>
  <c r="K51" i="3"/>
  <c r="K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28" i="3"/>
  <c r="G28" i="3"/>
  <c r="F59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C62" i="3"/>
  <c r="F62" i="3" s="1"/>
  <c r="G62" i="3" s="1"/>
  <c r="C61" i="3"/>
  <c r="F61" i="3" s="1"/>
  <c r="F64" i="3" s="1"/>
  <c r="G61" i="3" l="1"/>
  <c r="F66" i="3"/>
  <c r="F52" i="3"/>
  <c r="U24" i="3" l="1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T52" i="3" l="1"/>
  <c r="V52" i="3"/>
  <c r="X52" i="3"/>
  <c r="AB52" i="3"/>
  <c r="Z52" i="3"/>
  <c r="Q37" i="3" l="1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O58" i="3" l="1"/>
  <c r="Q29" i="3"/>
  <c r="Q30" i="3"/>
  <c r="Q31" i="3"/>
  <c r="Q32" i="3"/>
  <c r="Q33" i="3"/>
  <c r="Q34" i="3"/>
  <c r="Q35" i="3"/>
  <c r="Q36" i="3"/>
  <c r="Q51" i="3"/>
  <c r="Q28" i="3"/>
  <c r="R52" i="3" l="1"/>
  <c r="N52" i="3"/>
  <c r="P52" i="3"/>
  <c r="H52" i="3"/>
  <c r="J52" i="3" l="1"/>
  <c r="M55" i="3"/>
  <c r="L52" i="3"/>
  <c r="C25" i="3"/>
  <c r="M54" i="3" l="1"/>
  <c r="M56" i="3" s="1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M10" i="3"/>
  <c r="AC10" i="3" s="1"/>
  <c r="M11" i="3"/>
  <c r="AC11" i="3" s="1"/>
  <c r="M12" i="3"/>
  <c r="AC12" i="3" s="1"/>
  <c r="M13" i="3"/>
  <c r="AC13" i="3" s="1"/>
  <c r="M14" i="3"/>
  <c r="AC14" i="3" s="1"/>
  <c r="M15" i="3"/>
  <c r="AC15" i="3" s="1"/>
  <c r="M16" i="3"/>
  <c r="AC16" i="3" s="1"/>
  <c r="M17" i="3"/>
  <c r="AC17" i="3" s="1"/>
  <c r="M18" i="3"/>
  <c r="AC18" i="3" s="1"/>
  <c r="M19" i="3"/>
  <c r="AC19" i="3" s="1"/>
  <c r="M20" i="3"/>
  <c r="AC20" i="3" s="1"/>
  <c r="M21" i="3"/>
  <c r="AC21" i="3" s="1"/>
  <c r="M22" i="3"/>
  <c r="AC22" i="3" s="1"/>
  <c r="M23" i="3"/>
  <c r="AC23" i="3" s="1"/>
  <c r="M24" i="3"/>
  <c r="AC24" i="3" s="1"/>
  <c r="K10" i="3"/>
  <c r="AA10" i="3" s="1"/>
  <c r="K11" i="3"/>
  <c r="AA11" i="3" s="1"/>
  <c r="K12" i="3"/>
  <c r="AA12" i="3" s="1"/>
  <c r="K13" i="3"/>
  <c r="AA13" i="3" s="1"/>
  <c r="K14" i="3"/>
  <c r="AA14" i="3" s="1"/>
  <c r="K15" i="3"/>
  <c r="AA15" i="3" s="1"/>
  <c r="K16" i="3"/>
  <c r="AA16" i="3" s="1"/>
  <c r="K17" i="3"/>
  <c r="AA17" i="3" s="1"/>
  <c r="K18" i="3"/>
  <c r="AA18" i="3" s="1"/>
  <c r="K19" i="3"/>
  <c r="AA19" i="3" s="1"/>
  <c r="K20" i="3"/>
  <c r="AA20" i="3" s="1"/>
  <c r="K21" i="3"/>
  <c r="AA21" i="3" s="1"/>
  <c r="K22" i="3"/>
  <c r="AA22" i="3" s="1"/>
  <c r="K23" i="3"/>
  <c r="AA23" i="3" s="1"/>
  <c r="K24" i="3"/>
  <c r="AA24" i="3" s="1"/>
  <c r="I10" i="3"/>
  <c r="Y10" i="3" s="1"/>
  <c r="I11" i="3"/>
  <c r="Y11" i="3" s="1"/>
  <c r="I12" i="3"/>
  <c r="Y12" i="3" s="1"/>
  <c r="I13" i="3"/>
  <c r="Y13" i="3" s="1"/>
  <c r="I14" i="3"/>
  <c r="Y14" i="3" s="1"/>
  <c r="I15" i="3"/>
  <c r="Y15" i="3" s="1"/>
  <c r="I16" i="3"/>
  <c r="Y16" i="3" s="1"/>
  <c r="I17" i="3"/>
  <c r="Y17" i="3" s="1"/>
  <c r="I18" i="3"/>
  <c r="Y18" i="3" s="1"/>
  <c r="I19" i="3"/>
  <c r="Y19" i="3" s="1"/>
  <c r="I20" i="3"/>
  <c r="Y20" i="3" s="1"/>
  <c r="I21" i="3"/>
  <c r="Y21" i="3" s="1"/>
  <c r="I22" i="3"/>
  <c r="Y22" i="3" s="1"/>
  <c r="I23" i="3"/>
  <c r="Y23" i="3" s="1"/>
  <c r="I24" i="3"/>
  <c r="Y24" i="3" s="1"/>
  <c r="G10" i="3"/>
  <c r="W10" i="3" s="1"/>
  <c r="G11" i="3"/>
  <c r="W11" i="3" s="1"/>
  <c r="G12" i="3"/>
  <c r="W12" i="3" s="1"/>
  <c r="G13" i="3"/>
  <c r="W13" i="3" s="1"/>
  <c r="G14" i="3"/>
  <c r="W14" i="3" s="1"/>
  <c r="G15" i="3"/>
  <c r="W15" i="3" s="1"/>
  <c r="G16" i="3"/>
  <c r="W16" i="3" s="1"/>
  <c r="G17" i="3"/>
  <c r="W17" i="3" s="1"/>
  <c r="G18" i="3"/>
  <c r="W18" i="3" s="1"/>
  <c r="G19" i="3"/>
  <c r="W19" i="3" s="1"/>
  <c r="G20" i="3"/>
  <c r="W20" i="3" s="1"/>
  <c r="G21" i="3"/>
  <c r="W21" i="3" s="1"/>
  <c r="G22" i="3"/>
  <c r="W22" i="3" s="1"/>
  <c r="G23" i="3"/>
  <c r="W23" i="3" s="1"/>
  <c r="G24" i="3"/>
  <c r="W24" i="3" s="1"/>
  <c r="O9" i="3" l="1"/>
  <c r="M9" i="3"/>
  <c r="AC9" i="3" s="1"/>
  <c r="K9" i="3"/>
  <c r="AA9" i="3" s="1"/>
  <c r="I9" i="3"/>
  <c r="Y9" i="3" s="1"/>
  <c r="G9" i="3"/>
  <c r="W9" i="3" s="1"/>
</calcChain>
</file>

<file path=xl/sharedStrings.xml><?xml version="1.0" encoding="utf-8"?>
<sst xmlns="http://schemas.openxmlformats.org/spreadsheetml/2006/main" count="140" uniqueCount="50">
  <si>
    <t>dias letivos</t>
  </si>
  <si>
    <t>Rota 1</t>
  </si>
  <si>
    <t>Rota 2</t>
  </si>
  <si>
    <t>Rota 3</t>
  </si>
  <si>
    <t>Rota 4</t>
  </si>
  <si>
    <t>Rota 5</t>
  </si>
  <si>
    <t>Rota 6</t>
  </si>
  <si>
    <t>Rota 7</t>
  </si>
  <si>
    <t>Rota 8</t>
  </si>
  <si>
    <t>Rota 9</t>
  </si>
  <si>
    <t>Rota 10</t>
  </si>
  <si>
    <t>Rota 11</t>
  </si>
  <si>
    <t>Rota 12</t>
  </si>
  <si>
    <t>Rota 13</t>
  </si>
  <si>
    <t>Rota 14</t>
  </si>
  <si>
    <t>Rota 15</t>
  </si>
  <si>
    <t>Rota 16</t>
  </si>
  <si>
    <t>0</t>
  </si>
  <si>
    <t>4</t>
  </si>
  <si>
    <t>3</t>
  </si>
  <si>
    <t>2</t>
  </si>
  <si>
    <t>Valor Mensal</t>
  </si>
  <si>
    <t>Rota</t>
  </si>
  <si>
    <t>KM Diário</t>
  </si>
  <si>
    <t>Vlr/Km</t>
  </si>
  <si>
    <t>Valor mensal</t>
  </si>
  <si>
    <t>TOTAL POR MÊS</t>
  </si>
  <si>
    <t>Rota 17</t>
  </si>
  <si>
    <t>Rota 18</t>
  </si>
  <si>
    <t>Rota 19</t>
  </si>
  <si>
    <t>Rota 20</t>
  </si>
  <si>
    <t>Rota 21</t>
  </si>
  <si>
    <t>Rota 22</t>
  </si>
  <si>
    <t>Rota 23</t>
  </si>
  <si>
    <t>Rota 24</t>
  </si>
  <si>
    <t>CRONOGRAMA DE DESEMBOLSO MÁXIMO 2021-2022</t>
  </si>
  <si>
    <t>Agosto</t>
  </si>
  <si>
    <t>Setembro</t>
  </si>
  <si>
    <t>Outubro</t>
  </si>
  <si>
    <t>Novembro</t>
  </si>
  <si>
    <t>Dezembro</t>
  </si>
  <si>
    <t>Janeiro</t>
  </si>
  <si>
    <t>Fevereiro</t>
  </si>
  <si>
    <t>Março</t>
  </si>
  <si>
    <t>Abril</t>
  </si>
  <si>
    <t>Maio</t>
  </si>
  <si>
    <t>Junho</t>
  </si>
  <si>
    <t>Julho</t>
  </si>
  <si>
    <t>VALOR TOTAL DE 2021</t>
  </si>
  <si>
    <t>VALOR TOTAL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</si>
</sst>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0_-;\-* #,##0.000_-;_-* &quot;-&quot;???_-;_-@_-"/>
    <numFmt numFmtId="166" formatCode="_-&quot;R$&quot;* #,##0.000_-;\-&quot;R$&quot;* #,##0.000_-;_-&quot;R$&quot;* &quot;-&quot;???_-;_-@_-"/>
    <numFmt numFmtId="167" formatCode="#,##0.00_ ;[Red]\-#,##0.00\ "/>
    <numFmt numFmtId="168" formatCode="&quot;R$&quot;\ #,##0.0000;\-&quot;R$&quot;\ #,##0.0000"/>
    <numFmt numFmtId="169" formatCode="0.0000"/>
    <numFmt numFmtId="170" formatCode="#,##0.00000_ ;[Red]\-#,##0.00000\ "/>
    <numFmt numFmtId="171" formatCode="0.00000"/>
  </numFmts>
  <fonts count="1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i/>
      <u/>
      <sz val="12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8.5"/>
      <name val="Arial"/>
      <family val="2"/>
    </font>
    <font>
      <sz val="8.5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7" fillId="2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6" fillId="0" borderId="0" xfId="1" applyFont="1"/>
    <xf numFmtId="14" fontId="3" fillId="2" borderId="3" xfId="0" applyNumberFormat="1" applyFont="1" applyFill="1" applyBorder="1" applyAlignment="1">
      <alignment vertical="center" wrapText="1"/>
    </xf>
    <xf numFmtId="14" fontId="3" fillId="2" borderId="4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" fontId="6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169" fontId="6" fillId="0" borderId="0" xfId="0" applyNumberFormat="1" applyFont="1"/>
    <xf numFmtId="170" fontId="6" fillId="0" borderId="0" xfId="0" applyNumberFormat="1" applyFont="1"/>
    <xf numFmtId="171" fontId="6" fillId="0" borderId="0" xfId="0" applyNumberFormat="1" applyFont="1"/>
    <xf numFmtId="43" fontId="6" fillId="0" borderId="0" xfId="2" applyFont="1"/>
    <xf numFmtId="168" fontId="6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7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4" fontId="10" fillId="0" borderId="0" xfId="0" applyNumberFormat="1" applyFont="1" applyBorder="1" applyAlignment="1">
      <alignment vertical="center"/>
    </xf>
    <xf numFmtId="44" fontId="10" fillId="0" borderId="0" xfId="0" applyNumberFormat="1" applyFont="1" applyBorder="1" applyAlignment="1">
      <alignment horizontal="center" vertical="center"/>
    </xf>
    <xf numFmtId="4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170" fontId="12" fillId="0" borderId="0" xfId="0" applyNumberFormat="1" applyFont="1" applyAlignment="1">
      <alignment vertical="center"/>
    </xf>
    <xf numFmtId="169" fontId="12" fillId="0" borderId="0" xfId="0" applyNumberFormat="1" applyFont="1" applyAlignment="1">
      <alignment vertical="center"/>
    </xf>
    <xf numFmtId="171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168" fontId="12" fillId="3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44" fontId="14" fillId="0" borderId="1" xfId="0" applyNumberFormat="1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0</xdr:row>
      <xdr:rowOff>133350</xdr:rowOff>
    </xdr:from>
    <xdr:to>
      <xdr:col>4</xdr:col>
      <xdr:colOff>371474</xdr:colOff>
      <xdr:row>5</xdr:row>
      <xdr:rowOff>76200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7724" y="133350"/>
          <a:ext cx="1019175" cy="8477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504825</xdr:colOff>
      <xdr:row>1</xdr:row>
      <xdr:rowOff>75333</xdr:rowOff>
    </xdr:from>
    <xdr:to>
      <xdr:col>12</xdr:col>
      <xdr:colOff>857250</xdr:colOff>
      <xdr:row>5</xdr:row>
      <xdr:rowOff>66674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000250" y="256308"/>
          <a:ext cx="6429375" cy="715241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Bookman Old Style"/>
            </a:rPr>
            <a:t>PREFEITURA MUNICIPAL DE SÃO PEDRO DA ALDEIA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Bookman Old Style"/>
            </a:rPr>
            <a:t>ESTADO DO RIO DE JANEIRO</a:t>
          </a:r>
        </a:p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Bookman Old Style"/>
            </a:rPr>
            <a:t>SECRETARIA MUNICIPAL DE EDUCAÇÃO</a:t>
          </a: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1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pt-BR" sz="11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PJ/Downloads/Planilha%20Transporte%20Escolar%20Itiner&#225;rio%20-%20VALOR%20CORRIGIDO%2022.07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NIBUS 38 LUGARES"/>
      <sheetName val="Planilha ONIBUS 22 LUGARES"/>
      <sheetName val="media fipe - 22 lugares"/>
      <sheetName val="media fipe - 38 lugares"/>
      <sheetName val="Plan1"/>
    </sheetNames>
    <sheetDataSet>
      <sheetData sheetId="0">
        <row r="83">
          <cell r="G83">
            <v>2177141.04</v>
          </cell>
        </row>
      </sheetData>
      <sheetData sheetId="1">
        <row r="84">
          <cell r="G84">
            <v>249804.80000000002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AD66"/>
  <sheetViews>
    <sheetView tabSelected="1" workbookViewId="0">
      <selection activeCell="F29" sqref="F29"/>
    </sheetView>
  </sheetViews>
  <sheetFormatPr defaultColWidth="31.42578125" defaultRowHeight="14.25" x14ac:dyDescent="0.2"/>
  <cols>
    <col min="1" max="1" width="1.85546875" style="8" customWidth="1"/>
    <col min="2" max="2" width="9.7109375" style="19" customWidth="1"/>
    <col min="3" max="3" width="13.28515625" style="8" bestFit="1" customWidth="1"/>
    <col min="4" max="4" width="6.7109375" style="8" hidden="1" customWidth="1"/>
    <col min="5" max="5" width="15.7109375" style="8" customWidth="1"/>
    <col min="6" max="6" width="19" style="8" bestFit="1" customWidth="1"/>
    <col min="7" max="7" width="16.28515625" style="8" bestFit="1" customWidth="1"/>
    <col min="8" max="8" width="13.7109375" style="8" bestFit="1" customWidth="1"/>
    <col min="9" max="9" width="15.85546875" style="8" bestFit="1" customWidth="1"/>
    <col min="10" max="10" width="13.7109375" style="8" bestFit="1" customWidth="1"/>
    <col min="11" max="11" width="15.85546875" style="8" bestFit="1" customWidth="1"/>
    <col min="12" max="12" width="13.7109375" style="8" bestFit="1" customWidth="1"/>
    <col min="13" max="13" width="15.85546875" style="8" bestFit="1" customWidth="1"/>
    <col min="14" max="14" width="13.7109375" style="8" bestFit="1" customWidth="1"/>
    <col min="15" max="15" width="15.85546875" style="8" bestFit="1" customWidth="1"/>
    <col min="16" max="16" width="13.7109375" style="8" bestFit="1" customWidth="1"/>
    <col min="17" max="17" width="12.42578125" style="8" bestFit="1" customWidth="1"/>
    <col min="18" max="18" width="13.7109375" style="8" bestFit="1" customWidth="1"/>
    <col min="19" max="19" width="14.5703125" style="8" bestFit="1" customWidth="1"/>
    <col min="20" max="20" width="13.7109375" style="8" bestFit="1" customWidth="1"/>
    <col min="21" max="21" width="15.85546875" style="8" bestFit="1" customWidth="1"/>
    <col min="22" max="22" width="13.7109375" style="8" bestFit="1" customWidth="1"/>
    <col min="23" max="23" width="15.85546875" style="8" bestFit="1" customWidth="1"/>
    <col min="24" max="24" width="13.7109375" style="8" bestFit="1" customWidth="1"/>
    <col min="25" max="25" width="15.85546875" style="8" bestFit="1" customWidth="1"/>
    <col min="26" max="26" width="13.7109375" style="8" bestFit="1" customWidth="1"/>
    <col min="27" max="27" width="15.85546875" style="8" bestFit="1" customWidth="1"/>
    <col min="28" max="28" width="13.7109375" style="8" bestFit="1" customWidth="1"/>
    <col min="29" max="29" width="15.85546875" style="8" bestFit="1" customWidth="1"/>
    <col min="30" max="30" width="11" style="8" customWidth="1"/>
    <col min="31" max="31" width="10.28515625" style="8" customWidth="1"/>
    <col min="32" max="32" width="11.140625" style="8" customWidth="1"/>
    <col min="33" max="34" width="11.85546875" style="8" customWidth="1"/>
    <col min="35" max="35" width="12.140625" style="8" customWidth="1"/>
    <col min="36" max="36" width="11.5703125" style="8" customWidth="1"/>
    <col min="37" max="37" width="10.5703125" style="8" customWidth="1"/>
    <col min="38" max="16384" width="31.42578125" style="8"/>
  </cols>
  <sheetData>
    <row r="7" spans="2:29" ht="22.5" customHeight="1" x14ac:dyDescent="0.2">
      <c r="B7" s="53" t="s">
        <v>35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2:29" hidden="1" x14ac:dyDescent="0.2">
      <c r="B8" s="20"/>
      <c r="C8" s="16"/>
      <c r="D8" s="17"/>
      <c r="E8" s="12" t="s">
        <v>0</v>
      </c>
      <c r="F8" s="12" t="s">
        <v>0</v>
      </c>
      <c r="G8" s="13" t="s">
        <v>21</v>
      </c>
      <c r="H8" s="12" t="s">
        <v>0</v>
      </c>
      <c r="I8" s="13" t="s">
        <v>21</v>
      </c>
      <c r="J8" s="12" t="s">
        <v>0</v>
      </c>
      <c r="K8" s="13" t="s">
        <v>21</v>
      </c>
      <c r="L8" s="12" t="s">
        <v>0</v>
      </c>
      <c r="M8" s="13" t="s">
        <v>21</v>
      </c>
      <c r="N8" s="12" t="s">
        <v>0</v>
      </c>
      <c r="O8" s="13" t="s">
        <v>21</v>
      </c>
      <c r="P8" s="12" t="s">
        <v>0</v>
      </c>
      <c r="Q8" s="13" t="s">
        <v>21</v>
      </c>
      <c r="R8" s="12" t="s">
        <v>0</v>
      </c>
      <c r="S8" s="13" t="s">
        <v>21</v>
      </c>
      <c r="T8" s="12" t="s">
        <v>0</v>
      </c>
      <c r="U8" s="23" t="s">
        <v>21</v>
      </c>
      <c r="V8" s="12" t="s">
        <v>0</v>
      </c>
      <c r="W8" s="23" t="s">
        <v>21</v>
      </c>
      <c r="X8" s="12" t="s">
        <v>0</v>
      </c>
      <c r="Y8" s="23" t="s">
        <v>21</v>
      </c>
      <c r="Z8" s="12" t="s">
        <v>0</v>
      </c>
      <c r="AA8" s="23" t="s">
        <v>21</v>
      </c>
      <c r="AB8" s="12" t="s">
        <v>0</v>
      </c>
      <c r="AC8" s="23" t="s">
        <v>21</v>
      </c>
    </row>
    <row r="9" spans="2:29" hidden="1" x14ac:dyDescent="0.2">
      <c r="B9" s="2" t="s">
        <v>1</v>
      </c>
      <c r="C9" s="6">
        <v>149.1</v>
      </c>
      <c r="D9" s="18">
        <v>3.68</v>
      </c>
      <c r="E9" s="1" t="s">
        <v>17</v>
      </c>
      <c r="F9" s="9" t="s">
        <v>17</v>
      </c>
      <c r="G9" s="10">
        <f t="shared" ref="G9:G24" si="0">C9*D9*F9</f>
        <v>0</v>
      </c>
      <c r="H9" s="11"/>
      <c r="I9" s="10">
        <f t="shared" ref="I9:I24" si="1">C9*D9*H9</f>
        <v>0</v>
      </c>
      <c r="J9" s="11"/>
      <c r="K9" s="10">
        <f t="shared" ref="K9:K24" si="2">C9*D9*J9</f>
        <v>0</v>
      </c>
      <c r="L9" s="11"/>
      <c r="M9" s="10">
        <f t="shared" ref="M9:M24" si="3">C9*D9*L9</f>
        <v>0</v>
      </c>
      <c r="N9" s="11"/>
      <c r="O9" s="10">
        <f t="shared" ref="O9:O24" si="4">C9*D9*N9</f>
        <v>0</v>
      </c>
      <c r="P9" s="11"/>
      <c r="Q9" s="10">
        <f t="shared" ref="Q9:Q24" si="5">C9*D9*P9</f>
        <v>0</v>
      </c>
      <c r="R9" s="11"/>
      <c r="S9" s="10">
        <f t="shared" ref="S9:S24" si="6">C9*D9*R9</f>
        <v>0</v>
      </c>
      <c r="T9" s="11"/>
      <c r="U9" s="10">
        <f t="shared" ref="U9:U24" si="7">E9*F9*T9</f>
        <v>0</v>
      </c>
      <c r="V9" s="11"/>
      <c r="W9" s="10">
        <f t="shared" ref="W9:W24" si="8">G9*H9*V9</f>
        <v>0</v>
      </c>
      <c r="X9" s="11"/>
      <c r="Y9" s="10">
        <f t="shared" ref="Y9:Y24" si="9">I9*J9*X9</f>
        <v>0</v>
      </c>
      <c r="Z9" s="11"/>
      <c r="AA9" s="10">
        <f t="shared" ref="AA9:AA24" si="10">K9*L9*Z9</f>
        <v>0</v>
      </c>
      <c r="AB9" s="11"/>
      <c r="AC9" s="10">
        <f t="shared" ref="AC9:AC24" si="11">M9*N9*AB9</f>
        <v>0</v>
      </c>
    </row>
    <row r="10" spans="2:29" hidden="1" x14ac:dyDescent="0.2">
      <c r="B10" s="2" t="s">
        <v>2</v>
      </c>
      <c r="C10" s="6">
        <v>174.6</v>
      </c>
      <c r="D10" s="18">
        <v>3.68</v>
      </c>
      <c r="E10" s="1" t="s">
        <v>17</v>
      </c>
      <c r="F10" s="9" t="s">
        <v>17</v>
      </c>
      <c r="G10" s="10">
        <f t="shared" si="0"/>
        <v>0</v>
      </c>
      <c r="H10" s="11"/>
      <c r="I10" s="10">
        <f t="shared" si="1"/>
        <v>0</v>
      </c>
      <c r="J10" s="11"/>
      <c r="K10" s="10">
        <f t="shared" si="2"/>
        <v>0</v>
      </c>
      <c r="L10" s="11"/>
      <c r="M10" s="10">
        <f t="shared" si="3"/>
        <v>0</v>
      </c>
      <c r="N10" s="11"/>
      <c r="O10" s="10">
        <f t="shared" si="4"/>
        <v>0</v>
      </c>
      <c r="P10" s="11"/>
      <c r="Q10" s="10">
        <f t="shared" si="5"/>
        <v>0</v>
      </c>
      <c r="R10" s="11"/>
      <c r="S10" s="10">
        <f t="shared" si="6"/>
        <v>0</v>
      </c>
      <c r="T10" s="11"/>
      <c r="U10" s="10">
        <f t="shared" si="7"/>
        <v>0</v>
      </c>
      <c r="V10" s="11"/>
      <c r="W10" s="10">
        <f t="shared" si="8"/>
        <v>0</v>
      </c>
      <c r="X10" s="11"/>
      <c r="Y10" s="10">
        <f t="shared" si="9"/>
        <v>0</v>
      </c>
      <c r="Z10" s="11"/>
      <c r="AA10" s="10">
        <f t="shared" si="10"/>
        <v>0</v>
      </c>
      <c r="AB10" s="11"/>
      <c r="AC10" s="10">
        <f t="shared" si="11"/>
        <v>0</v>
      </c>
    </row>
    <row r="11" spans="2:29" hidden="1" x14ac:dyDescent="0.2">
      <c r="B11" s="2" t="s">
        <v>3</v>
      </c>
      <c r="C11" s="6">
        <v>99.4</v>
      </c>
      <c r="D11" s="18">
        <v>3.68</v>
      </c>
      <c r="E11" s="1" t="s">
        <v>17</v>
      </c>
      <c r="F11" s="9" t="s">
        <v>17</v>
      </c>
      <c r="G11" s="10">
        <f t="shared" si="0"/>
        <v>0</v>
      </c>
      <c r="H11" s="11"/>
      <c r="I11" s="10">
        <f t="shared" si="1"/>
        <v>0</v>
      </c>
      <c r="J11" s="11"/>
      <c r="K11" s="10">
        <f t="shared" si="2"/>
        <v>0</v>
      </c>
      <c r="L11" s="11"/>
      <c r="M11" s="10">
        <f t="shared" si="3"/>
        <v>0</v>
      </c>
      <c r="N11" s="11"/>
      <c r="O11" s="10">
        <f t="shared" si="4"/>
        <v>0</v>
      </c>
      <c r="P11" s="11"/>
      <c r="Q11" s="10">
        <f t="shared" si="5"/>
        <v>0</v>
      </c>
      <c r="R11" s="11"/>
      <c r="S11" s="10">
        <f t="shared" si="6"/>
        <v>0</v>
      </c>
      <c r="T11" s="11"/>
      <c r="U11" s="10">
        <f t="shared" si="7"/>
        <v>0</v>
      </c>
      <c r="V11" s="11"/>
      <c r="W11" s="10">
        <f t="shared" si="8"/>
        <v>0</v>
      </c>
      <c r="X11" s="11"/>
      <c r="Y11" s="10">
        <f t="shared" si="9"/>
        <v>0</v>
      </c>
      <c r="Z11" s="11"/>
      <c r="AA11" s="10">
        <f t="shared" si="10"/>
        <v>0</v>
      </c>
      <c r="AB11" s="11"/>
      <c r="AC11" s="10">
        <f t="shared" si="11"/>
        <v>0</v>
      </c>
    </row>
    <row r="12" spans="2:29" hidden="1" x14ac:dyDescent="0.2">
      <c r="B12" s="2" t="s">
        <v>4</v>
      </c>
      <c r="C12" s="6">
        <v>121.2</v>
      </c>
      <c r="D12" s="18">
        <v>3.68</v>
      </c>
      <c r="E12" s="1" t="s">
        <v>18</v>
      </c>
      <c r="F12" s="9" t="s">
        <v>17</v>
      </c>
      <c r="G12" s="10">
        <f t="shared" si="0"/>
        <v>0</v>
      </c>
      <c r="H12" s="11"/>
      <c r="I12" s="10">
        <f t="shared" si="1"/>
        <v>0</v>
      </c>
      <c r="J12" s="11"/>
      <c r="K12" s="10">
        <f t="shared" si="2"/>
        <v>0</v>
      </c>
      <c r="L12" s="11"/>
      <c r="M12" s="10">
        <f t="shared" si="3"/>
        <v>0</v>
      </c>
      <c r="N12" s="11"/>
      <c r="O12" s="10">
        <f t="shared" si="4"/>
        <v>0</v>
      </c>
      <c r="P12" s="11"/>
      <c r="Q12" s="10">
        <f t="shared" si="5"/>
        <v>0</v>
      </c>
      <c r="R12" s="11"/>
      <c r="S12" s="10">
        <f t="shared" si="6"/>
        <v>0</v>
      </c>
      <c r="T12" s="11"/>
      <c r="U12" s="10">
        <f t="shared" si="7"/>
        <v>0</v>
      </c>
      <c r="V12" s="11"/>
      <c r="W12" s="10">
        <f t="shared" si="8"/>
        <v>0</v>
      </c>
      <c r="X12" s="11"/>
      <c r="Y12" s="10">
        <f t="shared" si="9"/>
        <v>0</v>
      </c>
      <c r="Z12" s="11"/>
      <c r="AA12" s="10">
        <f t="shared" si="10"/>
        <v>0</v>
      </c>
      <c r="AB12" s="11"/>
      <c r="AC12" s="10">
        <f t="shared" si="11"/>
        <v>0</v>
      </c>
    </row>
    <row r="13" spans="2:29" hidden="1" x14ac:dyDescent="0.2">
      <c r="B13" s="2" t="s">
        <v>5</v>
      </c>
      <c r="C13" s="6">
        <v>89.1</v>
      </c>
      <c r="D13" s="18">
        <v>3.68</v>
      </c>
      <c r="E13" s="1" t="s">
        <v>17</v>
      </c>
      <c r="F13" s="9" t="s">
        <v>17</v>
      </c>
      <c r="G13" s="10">
        <f t="shared" si="0"/>
        <v>0</v>
      </c>
      <c r="H13" s="11"/>
      <c r="I13" s="10">
        <f t="shared" si="1"/>
        <v>0</v>
      </c>
      <c r="J13" s="11"/>
      <c r="K13" s="10">
        <f t="shared" si="2"/>
        <v>0</v>
      </c>
      <c r="L13" s="11"/>
      <c r="M13" s="10">
        <f t="shared" si="3"/>
        <v>0</v>
      </c>
      <c r="N13" s="11"/>
      <c r="O13" s="10">
        <f t="shared" si="4"/>
        <v>0</v>
      </c>
      <c r="P13" s="11"/>
      <c r="Q13" s="10">
        <f t="shared" si="5"/>
        <v>0</v>
      </c>
      <c r="R13" s="11"/>
      <c r="S13" s="10">
        <f t="shared" si="6"/>
        <v>0</v>
      </c>
      <c r="T13" s="11"/>
      <c r="U13" s="10">
        <f t="shared" si="7"/>
        <v>0</v>
      </c>
      <c r="V13" s="11"/>
      <c r="W13" s="10">
        <f t="shared" si="8"/>
        <v>0</v>
      </c>
      <c r="X13" s="11"/>
      <c r="Y13" s="10">
        <f t="shared" si="9"/>
        <v>0</v>
      </c>
      <c r="Z13" s="11"/>
      <c r="AA13" s="10">
        <f t="shared" si="10"/>
        <v>0</v>
      </c>
      <c r="AB13" s="11"/>
      <c r="AC13" s="10">
        <f t="shared" si="11"/>
        <v>0</v>
      </c>
    </row>
    <row r="14" spans="2:29" hidden="1" x14ac:dyDescent="0.2">
      <c r="B14" s="2" t="s">
        <v>6</v>
      </c>
      <c r="C14" s="6">
        <v>124.8</v>
      </c>
      <c r="D14" s="18">
        <v>3.68</v>
      </c>
      <c r="E14" s="1" t="s">
        <v>17</v>
      </c>
      <c r="F14" s="9" t="s">
        <v>17</v>
      </c>
      <c r="G14" s="10">
        <f t="shared" si="0"/>
        <v>0</v>
      </c>
      <c r="H14" s="11"/>
      <c r="I14" s="10">
        <f t="shared" si="1"/>
        <v>0</v>
      </c>
      <c r="J14" s="11"/>
      <c r="K14" s="10">
        <f t="shared" si="2"/>
        <v>0</v>
      </c>
      <c r="L14" s="11"/>
      <c r="M14" s="10">
        <f t="shared" si="3"/>
        <v>0</v>
      </c>
      <c r="N14" s="11"/>
      <c r="O14" s="10">
        <f t="shared" si="4"/>
        <v>0</v>
      </c>
      <c r="P14" s="11"/>
      <c r="Q14" s="10">
        <f t="shared" si="5"/>
        <v>0</v>
      </c>
      <c r="R14" s="11"/>
      <c r="S14" s="10">
        <f t="shared" si="6"/>
        <v>0</v>
      </c>
      <c r="T14" s="11"/>
      <c r="U14" s="10">
        <f t="shared" si="7"/>
        <v>0</v>
      </c>
      <c r="V14" s="11"/>
      <c r="W14" s="10">
        <f t="shared" si="8"/>
        <v>0</v>
      </c>
      <c r="X14" s="11"/>
      <c r="Y14" s="10">
        <f t="shared" si="9"/>
        <v>0</v>
      </c>
      <c r="Z14" s="11"/>
      <c r="AA14" s="10">
        <f t="shared" si="10"/>
        <v>0</v>
      </c>
      <c r="AB14" s="11"/>
      <c r="AC14" s="10">
        <f t="shared" si="11"/>
        <v>0</v>
      </c>
    </row>
    <row r="15" spans="2:29" hidden="1" x14ac:dyDescent="0.2">
      <c r="B15" s="3" t="s">
        <v>7</v>
      </c>
      <c r="C15" s="6">
        <v>124.8</v>
      </c>
      <c r="D15" s="18">
        <v>3.68</v>
      </c>
      <c r="E15" s="1" t="s">
        <v>17</v>
      </c>
      <c r="F15" s="9" t="s">
        <v>17</v>
      </c>
      <c r="G15" s="10">
        <f t="shared" si="0"/>
        <v>0</v>
      </c>
      <c r="H15" s="11"/>
      <c r="I15" s="10">
        <f t="shared" si="1"/>
        <v>0</v>
      </c>
      <c r="J15" s="11"/>
      <c r="K15" s="10">
        <f t="shared" si="2"/>
        <v>0</v>
      </c>
      <c r="L15" s="11"/>
      <c r="M15" s="10">
        <f t="shared" si="3"/>
        <v>0</v>
      </c>
      <c r="N15" s="11"/>
      <c r="O15" s="10">
        <f t="shared" si="4"/>
        <v>0</v>
      </c>
      <c r="P15" s="11"/>
      <c r="Q15" s="10">
        <f t="shared" si="5"/>
        <v>0</v>
      </c>
      <c r="R15" s="11"/>
      <c r="S15" s="10">
        <f t="shared" si="6"/>
        <v>0</v>
      </c>
      <c r="T15" s="11"/>
      <c r="U15" s="10">
        <f t="shared" si="7"/>
        <v>0</v>
      </c>
      <c r="V15" s="11"/>
      <c r="W15" s="10">
        <f t="shared" si="8"/>
        <v>0</v>
      </c>
      <c r="X15" s="11"/>
      <c r="Y15" s="10">
        <f t="shared" si="9"/>
        <v>0</v>
      </c>
      <c r="Z15" s="11"/>
      <c r="AA15" s="10">
        <f t="shared" si="10"/>
        <v>0</v>
      </c>
      <c r="AB15" s="11"/>
      <c r="AC15" s="10">
        <f t="shared" si="11"/>
        <v>0</v>
      </c>
    </row>
    <row r="16" spans="2:29" hidden="1" x14ac:dyDescent="0.2">
      <c r="B16" s="3" t="s">
        <v>8</v>
      </c>
      <c r="C16" s="6">
        <v>140.69999999999999</v>
      </c>
      <c r="D16" s="18">
        <v>3.68</v>
      </c>
      <c r="E16" s="1" t="s">
        <v>17</v>
      </c>
      <c r="F16" s="9" t="s">
        <v>17</v>
      </c>
      <c r="G16" s="10">
        <f t="shared" si="0"/>
        <v>0</v>
      </c>
      <c r="H16" s="11"/>
      <c r="I16" s="10">
        <f t="shared" si="1"/>
        <v>0</v>
      </c>
      <c r="J16" s="11"/>
      <c r="K16" s="10">
        <f t="shared" si="2"/>
        <v>0</v>
      </c>
      <c r="L16" s="11"/>
      <c r="M16" s="10">
        <f t="shared" si="3"/>
        <v>0</v>
      </c>
      <c r="N16" s="11"/>
      <c r="O16" s="10">
        <f t="shared" si="4"/>
        <v>0</v>
      </c>
      <c r="P16" s="11"/>
      <c r="Q16" s="10">
        <f t="shared" si="5"/>
        <v>0</v>
      </c>
      <c r="R16" s="11"/>
      <c r="S16" s="10">
        <f t="shared" si="6"/>
        <v>0</v>
      </c>
      <c r="T16" s="11"/>
      <c r="U16" s="10">
        <f t="shared" si="7"/>
        <v>0</v>
      </c>
      <c r="V16" s="11"/>
      <c r="W16" s="10">
        <f t="shared" si="8"/>
        <v>0</v>
      </c>
      <c r="X16" s="11"/>
      <c r="Y16" s="10">
        <f t="shared" si="9"/>
        <v>0</v>
      </c>
      <c r="Z16" s="11"/>
      <c r="AA16" s="10">
        <f t="shared" si="10"/>
        <v>0</v>
      </c>
      <c r="AB16" s="11"/>
      <c r="AC16" s="10">
        <f t="shared" si="11"/>
        <v>0</v>
      </c>
    </row>
    <row r="17" spans="2:30" hidden="1" x14ac:dyDescent="0.2">
      <c r="B17" s="3" t="s">
        <v>9</v>
      </c>
      <c r="C17" s="6">
        <v>177.2</v>
      </c>
      <c r="D17" s="18">
        <v>3.68</v>
      </c>
      <c r="E17" s="1" t="s">
        <v>18</v>
      </c>
      <c r="F17" s="9" t="s">
        <v>17</v>
      </c>
      <c r="G17" s="10">
        <f t="shared" si="0"/>
        <v>0</v>
      </c>
      <c r="H17" s="11"/>
      <c r="I17" s="10">
        <f t="shared" si="1"/>
        <v>0</v>
      </c>
      <c r="J17" s="11"/>
      <c r="K17" s="10">
        <f t="shared" si="2"/>
        <v>0</v>
      </c>
      <c r="L17" s="11"/>
      <c r="M17" s="10">
        <f t="shared" si="3"/>
        <v>0</v>
      </c>
      <c r="N17" s="11"/>
      <c r="O17" s="10">
        <f t="shared" si="4"/>
        <v>0</v>
      </c>
      <c r="P17" s="11"/>
      <c r="Q17" s="10">
        <f t="shared" si="5"/>
        <v>0</v>
      </c>
      <c r="R17" s="11"/>
      <c r="S17" s="10">
        <f t="shared" si="6"/>
        <v>0</v>
      </c>
      <c r="T17" s="11"/>
      <c r="U17" s="10">
        <f t="shared" si="7"/>
        <v>0</v>
      </c>
      <c r="V17" s="11"/>
      <c r="W17" s="10">
        <f t="shared" si="8"/>
        <v>0</v>
      </c>
      <c r="X17" s="11"/>
      <c r="Y17" s="10">
        <f t="shared" si="9"/>
        <v>0</v>
      </c>
      <c r="Z17" s="11"/>
      <c r="AA17" s="10">
        <f t="shared" si="10"/>
        <v>0</v>
      </c>
      <c r="AB17" s="11"/>
      <c r="AC17" s="10">
        <f t="shared" si="11"/>
        <v>0</v>
      </c>
    </row>
    <row r="18" spans="2:30" hidden="1" x14ac:dyDescent="0.2">
      <c r="B18" s="4" t="s">
        <v>10</v>
      </c>
      <c r="C18" s="6">
        <v>147.9</v>
      </c>
      <c r="D18" s="18">
        <v>3.68</v>
      </c>
      <c r="E18" s="1" t="s">
        <v>17</v>
      </c>
      <c r="F18" s="9" t="s">
        <v>17</v>
      </c>
      <c r="G18" s="10">
        <f t="shared" si="0"/>
        <v>0</v>
      </c>
      <c r="H18" s="11"/>
      <c r="I18" s="10">
        <f t="shared" si="1"/>
        <v>0</v>
      </c>
      <c r="J18" s="11"/>
      <c r="K18" s="10">
        <f t="shared" si="2"/>
        <v>0</v>
      </c>
      <c r="L18" s="11"/>
      <c r="M18" s="10">
        <f t="shared" si="3"/>
        <v>0</v>
      </c>
      <c r="N18" s="11"/>
      <c r="O18" s="10">
        <f t="shared" si="4"/>
        <v>0</v>
      </c>
      <c r="P18" s="11"/>
      <c r="Q18" s="10">
        <f t="shared" si="5"/>
        <v>0</v>
      </c>
      <c r="R18" s="11"/>
      <c r="S18" s="10">
        <f t="shared" si="6"/>
        <v>0</v>
      </c>
      <c r="T18" s="11"/>
      <c r="U18" s="10">
        <f t="shared" si="7"/>
        <v>0</v>
      </c>
      <c r="V18" s="11"/>
      <c r="W18" s="10">
        <f t="shared" si="8"/>
        <v>0</v>
      </c>
      <c r="X18" s="11"/>
      <c r="Y18" s="10">
        <f t="shared" si="9"/>
        <v>0</v>
      </c>
      <c r="Z18" s="11"/>
      <c r="AA18" s="10">
        <f t="shared" si="10"/>
        <v>0</v>
      </c>
      <c r="AB18" s="11"/>
      <c r="AC18" s="10">
        <f t="shared" si="11"/>
        <v>0</v>
      </c>
    </row>
    <row r="19" spans="2:30" hidden="1" x14ac:dyDescent="0.2">
      <c r="B19" s="2" t="s">
        <v>11</v>
      </c>
      <c r="C19" s="6">
        <v>185.4</v>
      </c>
      <c r="D19" s="18">
        <v>3.68</v>
      </c>
      <c r="E19" s="1" t="s">
        <v>17</v>
      </c>
      <c r="F19" s="9" t="s">
        <v>17</v>
      </c>
      <c r="G19" s="10">
        <f t="shared" si="0"/>
        <v>0</v>
      </c>
      <c r="H19" s="11"/>
      <c r="I19" s="10">
        <f t="shared" si="1"/>
        <v>0</v>
      </c>
      <c r="J19" s="11"/>
      <c r="K19" s="10">
        <f t="shared" si="2"/>
        <v>0</v>
      </c>
      <c r="L19" s="11"/>
      <c r="M19" s="10">
        <f t="shared" si="3"/>
        <v>0</v>
      </c>
      <c r="N19" s="11"/>
      <c r="O19" s="10">
        <f t="shared" si="4"/>
        <v>0</v>
      </c>
      <c r="P19" s="11"/>
      <c r="Q19" s="10">
        <f t="shared" si="5"/>
        <v>0</v>
      </c>
      <c r="R19" s="11"/>
      <c r="S19" s="10">
        <f t="shared" si="6"/>
        <v>0</v>
      </c>
      <c r="T19" s="11"/>
      <c r="U19" s="10">
        <f t="shared" si="7"/>
        <v>0</v>
      </c>
      <c r="V19" s="11"/>
      <c r="W19" s="10">
        <f t="shared" si="8"/>
        <v>0</v>
      </c>
      <c r="X19" s="11"/>
      <c r="Y19" s="10">
        <f t="shared" si="9"/>
        <v>0</v>
      </c>
      <c r="Z19" s="11"/>
      <c r="AA19" s="10">
        <f t="shared" si="10"/>
        <v>0</v>
      </c>
      <c r="AB19" s="11"/>
      <c r="AC19" s="10">
        <f t="shared" si="11"/>
        <v>0</v>
      </c>
    </row>
    <row r="20" spans="2:30" hidden="1" x14ac:dyDescent="0.2">
      <c r="B20" s="2" t="s">
        <v>12</v>
      </c>
      <c r="C20" s="6">
        <v>165</v>
      </c>
      <c r="D20" s="18">
        <v>3.68</v>
      </c>
      <c r="E20" s="1" t="s">
        <v>19</v>
      </c>
      <c r="F20" s="9" t="s">
        <v>17</v>
      </c>
      <c r="G20" s="10">
        <f t="shared" si="0"/>
        <v>0</v>
      </c>
      <c r="H20" s="11"/>
      <c r="I20" s="10">
        <f t="shared" si="1"/>
        <v>0</v>
      </c>
      <c r="J20" s="11"/>
      <c r="K20" s="10">
        <f t="shared" si="2"/>
        <v>0</v>
      </c>
      <c r="L20" s="11"/>
      <c r="M20" s="10">
        <f t="shared" si="3"/>
        <v>0</v>
      </c>
      <c r="N20" s="11"/>
      <c r="O20" s="10">
        <f t="shared" si="4"/>
        <v>0</v>
      </c>
      <c r="P20" s="11"/>
      <c r="Q20" s="10">
        <f t="shared" si="5"/>
        <v>0</v>
      </c>
      <c r="R20" s="11"/>
      <c r="S20" s="10">
        <f t="shared" si="6"/>
        <v>0</v>
      </c>
      <c r="T20" s="11"/>
      <c r="U20" s="10">
        <f t="shared" si="7"/>
        <v>0</v>
      </c>
      <c r="V20" s="11"/>
      <c r="W20" s="10">
        <f t="shared" si="8"/>
        <v>0</v>
      </c>
      <c r="X20" s="11"/>
      <c r="Y20" s="10">
        <f t="shared" si="9"/>
        <v>0</v>
      </c>
      <c r="Z20" s="11"/>
      <c r="AA20" s="10">
        <f t="shared" si="10"/>
        <v>0</v>
      </c>
      <c r="AB20" s="11"/>
      <c r="AC20" s="10">
        <f t="shared" si="11"/>
        <v>0</v>
      </c>
    </row>
    <row r="21" spans="2:30" hidden="1" x14ac:dyDescent="0.2">
      <c r="B21" s="3" t="s">
        <v>13</v>
      </c>
      <c r="C21" s="6">
        <v>140.69999999999999</v>
      </c>
      <c r="D21" s="18">
        <v>3.68</v>
      </c>
      <c r="E21" s="1" t="s">
        <v>17</v>
      </c>
      <c r="F21" s="9" t="s">
        <v>17</v>
      </c>
      <c r="G21" s="10">
        <f t="shared" si="0"/>
        <v>0</v>
      </c>
      <c r="H21" s="11"/>
      <c r="I21" s="10">
        <f t="shared" si="1"/>
        <v>0</v>
      </c>
      <c r="J21" s="11"/>
      <c r="K21" s="10">
        <f t="shared" si="2"/>
        <v>0</v>
      </c>
      <c r="L21" s="11"/>
      <c r="M21" s="10">
        <f t="shared" si="3"/>
        <v>0</v>
      </c>
      <c r="N21" s="11"/>
      <c r="O21" s="10">
        <f t="shared" si="4"/>
        <v>0</v>
      </c>
      <c r="P21" s="11"/>
      <c r="Q21" s="10">
        <f t="shared" si="5"/>
        <v>0</v>
      </c>
      <c r="R21" s="11"/>
      <c r="S21" s="10">
        <f t="shared" si="6"/>
        <v>0</v>
      </c>
      <c r="T21" s="11"/>
      <c r="U21" s="10">
        <f t="shared" si="7"/>
        <v>0</v>
      </c>
      <c r="V21" s="11"/>
      <c r="W21" s="10">
        <f t="shared" si="8"/>
        <v>0</v>
      </c>
      <c r="X21" s="11"/>
      <c r="Y21" s="10">
        <f t="shared" si="9"/>
        <v>0</v>
      </c>
      <c r="Z21" s="11"/>
      <c r="AA21" s="10">
        <f t="shared" si="10"/>
        <v>0</v>
      </c>
      <c r="AB21" s="11"/>
      <c r="AC21" s="10">
        <f t="shared" si="11"/>
        <v>0</v>
      </c>
    </row>
    <row r="22" spans="2:30" hidden="1" x14ac:dyDescent="0.2">
      <c r="B22" s="5" t="s">
        <v>14</v>
      </c>
      <c r="C22" s="7">
        <v>74.099999999999994</v>
      </c>
      <c r="D22" s="18">
        <v>3.68</v>
      </c>
      <c r="E22" s="1" t="s">
        <v>17</v>
      </c>
      <c r="F22" s="9" t="s">
        <v>17</v>
      </c>
      <c r="G22" s="10">
        <f t="shared" si="0"/>
        <v>0</v>
      </c>
      <c r="H22" s="11"/>
      <c r="I22" s="10">
        <f t="shared" si="1"/>
        <v>0</v>
      </c>
      <c r="J22" s="11"/>
      <c r="K22" s="10">
        <f t="shared" si="2"/>
        <v>0</v>
      </c>
      <c r="L22" s="11"/>
      <c r="M22" s="10">
        <f t="shared" si="3"/>
        <v>0</v>
      </c>
      <c r="N22" s="11"/>
      <c r="O22" s="10">
        <f t="shared" si="4"/>
        <v>0</v>
      </c>
      <c r="P22" s="11"/>
      <c r="Q22" s="10">
        <f t="shared" si="5"/>
        <v>0</v>
      </c>
      <c r="R22" s="11"/>
      <c r="S22" s="10">
        <f t="shared" si="6"/>
        <v>0</v>
      </c>
      <c r="T22" s="11"/>
      <c r="U22" s="10">
        <f t="shared" si="7"/>
        <v>0</v>
      </c>
      <c r="V22" s="11"/>
      <c r="W22" s="10">
        <f t="shared" si="8"/>
        <v>0</v>
      </c>
      <c r="X22" s="11"/>
      <c r="Y22" s="10">
        <f t="shared" si="9"/>
        <v>0</v>
      </c>
      <c r="Z22" s="11"/>
      <c r="AA22" s="10">
        <f t="shared" si="10"/>
        <v>0</v>
      </c>
      <c r="AB22" s="11"/>
      <c r="AC22" s="10">
        <f t="shared" si="11"/>
        <v>0</v>
      </c>
    </row>
    <row r="23" spans="2:30" hidden="1" x14ac:dyDescent="0.2">
      <c r="B23" s="5" t="s">
        <v>15</v>
      </c>
      <c r="C23" s="7">
        <v>136.6</v>
      </c>
      <c r="D23" s="18">
        <v>3.68</v>
      </c>
      <c r="E23" s="1" t="s">
        <v>18</v>
      </c>
      <c r="F23" s="9" t="s">
        <v>17</v>
      </c>
      <c r="G23" s="10">
        <f t="shared" si="0"/>
        <v>0</v>
      </c>
      <c r="H23" s="11"/>
      <c r="I23" s="10">
        <f t="shared" si="1"/>
        <v>0</v>
      </c>
      <c r="J23" s="11"/>
      <c r="K23" s="10">
        <f t="shared" si="2"/>
        <v>0</v>
      </c>
      <c r="L23" s="11"/>
      <c r="M23" s="10">
        <f t="shared" si="3"/>
        <v>0</v>
      </c>
      <c r="N23" s="11"/>
      <c r="O23" s="10">
        <f t="shared" si="4"/>
        <v>0</v>
      </c>
      <c r="P23" s="11"/>
      <c r="Q23" s="10">
        <f t="shared" si="5"/>
        <v>0</v>
      </c>
      <c r="R23" s="11"/>
      <c r="S23" s="10">
        <f t="shared" si="6"/>
        <v>0</v>
      </c>
      <c r="T23" s="11"/>
      <c r="U23" s="10">
        <f t="shared" si="7"/>
        <v>0</v>
      </c>
      <c r="V23" s="11"/>
      <c r="W23" s="10">
        <f t="shared" si="8"/>
        <v>0</v>
      </c>
      <c r="X23" s="11"/>
      <c r="Y23" s="10">
        <f t="shared" si="9"/>
        <v>0</v>
      </c>
      <c r="Z23" s="11"/>
      <c r="AA23" s="10">
        <f t="shared" si="10"/>
        <v>0</v>
      </c>
      <c r="AB23" s="11"/>
      <c r="AC23" s="10">
        <f t="shared" si="11"/>
        <v>0</v>
      </c>
    </row>
    <row r="24" spans="2:30" hidden="1" x14ac:dyDescent="0.2">
      <c r="B24" s="5" t="s">
        <v>16</v>
      </c>
      <c r="C24" s="7">
        <v>107.15</v>
      </c>
      <c r="D24" s="18">
        <v>3.68</v>
      </c>
      <c r="E24" s="1" t="s">
        <v>20</v>
      </c>
      <c r="F24" s="9" t="s">
        <v>17</v>
      </c>
      <c r="G24" s="10">
        <f t="shared" si="0"/>
        <v>0</v>
      </c>
      <c r="H24" s="11"/>
      <c r="I24" s="10">
        <f t="shared" si="1"/>
        <v>0</v>
      </c>
      <c r="J24" s="11"/>
      <c r="K24" s="10">
        <f t="shared" si="2"/>
        <v>0</v>
      </c>
      <c r="L24" s="11"/>
      <c r="M24" s="10">
        <f t="shared" si="3"/>
        <v>0</v>
      </c>
      <c r="N24" s="11"/>
      <c r="O24" s="10">
        <f t="shared" si="4"/>
        <v>0</v>
      </c>
      <c r="P24" s="11"/>
      <c r="Q24" s="10">
        <f t="shared" si="5"/>
        <v>0</v>
      </c>
      <c r="R24" s="11"/>
      <c r="S24" s="10">
        <f t="shared" si="6"/>
        <v>0</v>
      </c>
      <c r="T24" s="11"/>
      <c r="U24" s="10">
        <f t="shared" si="7"/>
        <v>0</v>
      </c>
      <c r="V24" s="11"/>
      <c r="W24" s="10">
        <f t="shared" si="8"/>
        <v>0</v>
      </c>
      <c r="X24" s="11"/>
      <c r="Y24" s="10">
        <f t="shared" si="9"/>
        <v>0</v>
      </c>
      <c r="Z24" s="11"/>
      <c r="AA24" s="10">
        <f t="shared" si="10"/>
        <v>0</v>
      </c>
      <c r="AB24" s="11"/>
      <c r="AC24" s="10">
        <f t="shared" si="11"/>
        <v>0</v>
      </c>
    </row>
    <row r="25" spans="2:30" hidden="1" x14ac:dyDescent="0.2">
      <c r="B25" s="5"/>
      <c r="C25" s="7">
        <f>SUM(C9:C24)</f>
        <v>2157.7500000000005</v>
      </c>
      <c r="D25" s="18"/>
      <c r="E25" s="1"/>
      <c r="F25" s="9"/>
      <c r="G25" s="10"/>
      <c r="H25" s="11"/>
      <c r="I25" s="10"/>
      <c r="J25" s="11"/>
      <c r="K25" s="10"/>
      <c r="L25" s="11"/>
      <c r="M25" s="10"/>
      <c r="N25" s="11"/>
      <c r="O25" s="10"/>
      <c r="P25" s="11"/>
      <c r="Q25" s="10"/>
      <c r="R25" s="11"/>
      <c r="S25" s="10"/>
      <c r="T25" s="11"/>
      <c r="U25" s="10"/>
      <c r="V25" s="11"/>
      <c r="W25" s="10"/>
      <c r="X25" s="11"/>
      <c r="Y25" s="10"/>
      <c r="Z25" s="11"/>
      <c r="AA25" s="10"/>
      <c r="AB25" s="11"/>
      <c r="AC25" s="10"/>
    </row>
    <row r="26" spans="2:30" s="30" customFormat="1" ht="24.95" customHeight="1" x14ac:dyDescent="0.25">
      <c r="B26" s="52" t="s">
        <v>22</v>
      </c>
      <c r="C26" s="52" t="s">
        <v>23</v>
      </c>
      <c r="D26" s="29"/>
      <c r="E26" s="54" t="s">
        <v>24</v>
      </c>
      <c r="F26" s="50" t="s">
        <v>36</v>
      </c>
      <c r="G26" s="50"/>
      <c r="H26" s="50" t="s">
        <v>37</v>
      </c>
      <c r="I26" s="50"/>
      <c r="J26" s="50" t="s">
        <v>38</v>
      </c>
      <c r="K26" s="50"/>
      <c r="L26" s="50" t="s">
        <v>39</v>
      </c>
      <c r="M26" s="50"/>
      <c r="N26" s="50" t="s">
        <v>40</v>
      </c>
      <c r="O26" s="50"/>
      <c r="P26" s="50" t="s">
        <v>41</v>
      </c>
      <c r="Q26" s="50"/>
      <c r="R26" s="50" t="s">
        <v>42</v>
      </c>
      <c r="S26" s="50"/>
      <c r="T26" s="50" t="s">
        <v>43</v>
      </c>
      <c r="U26" s="50"/>
      <c r="V26" s="50" t="s">
        <v>44</v>
      </c>
      <c r="W26" s="50"/>
      <c r="X26" s="50" t="s">
        <v>45</v>
      </c>
      <c r="Y26" s="50"/>
      <c r="Z26" s="50" t="s">
        <v>46</v>
      </c>
      <c r="AA26" s="50"/>
      <c r="AB26" s="50" t="s">
        <v>47</v>
      </c>
      <c r="AC26" s="50"/>
    </row>
    <row r="27" spans="2:30" s="30" customFormat="1" ht="33.75" customHeight="1" x14ac:dyDescent="0.25">
      <c r="B27" s="52"/>
      <c r="C27" s="52"/>
      <c r="D27" s="29"/>
      <c r="E27" s="54"/>
      <c r="F27" s="31" t="s">
        <v>0</v>
      </c>
      <c r="G27" s="31" t="s">
        <v>25</v>
      </c>
      <c r="H27" s="31" t="s">
        <v>0</v>
      </c>
      <c r="I27" s="31" t="s">
        <v>25</v>
      </c>
      <c r="J27" s="31" t="s">
        <v>0</v>
      </c>
      <c r="K27" s="31" t="s">
        <v>25</v>
      </c>
      <c r="L27" s="31" t="s">
        <v>0</v>
      </c>
      <c r="M27" s="31" t="s">
        <v>25</v>
      </c>
      <c r="N27" s="31" t="s">
        <v>0</v>
      </c>
      <c r="O27" s="31" t="s">
        <v>25</v>
      </c>
      <c r="P27" s="31" t="s">
        <v>0</v>
      </c>
      <c r="Q27" s="31" t="s">
        <v>25</v>
      </c>
      <c r="R27" s="31" t="s">
        <v>0</v>
      </c>
      <c r="S27" s="31" t="s">
        <v>25</v>
      </c>
      <c r="T27" s="31" t="s">
        <v>0</v>
      </c>
      <c r="U27" s="31" t="s">
        <v>25</v>
      </c>
      <c r="V27" s="31" t="s">
        <v>0</v>
      </c>
      <c r="W27" s="31" t="s">
        <v>25</v>
      </c>
      <c r="X27" s="31" t="s">
        <v>0</v>
      </c>
      <c r="Y27" s="31" t="s">
        <v>25</v>
      </c>
      <c r="Z27" s="31" t="s">
        <v>0</v>
      </c>
      <c r="AA27" s="31" t="s">
        <v>25</v>
      </c>
      <c r="AB27" s="31" t="s">
        <v>0</v>
      </c>
      <c r="AC27" s="31" t="s">
        <v>25</v>
      </c>
    </row>
    <row r="28" spans="2:30" s="30" customFormat="1" ht="35.1" customHeight="1" x14ac:dyDescent="0.25">
      <c r="B28" s="32" t="s">
        <v>1</v>
      </c>
      <c r="C28" s="33">
        <v>32</v>
      </c>
      <c r="D28" s="34"/>
      <c r="E28" s="49"/>
      <c r="F28" s="35">
        <v>23</v>
      </c>
      <c r="G28" s="36">
        <f>ROUND($E28*$F28*C28,2)</f>
        <v>0</v>
      </c>
      <c r="H28" s="35">
        <v>20</v>
      </c>
      <c r="I28" s="36">
        <f>ROUND(C28*E28*H28,2)</f>
        <v>0</v>
      </c>
      <c r="J28" s="35">
        <v>17</v>
      </c>
      <c r="K28" s="36">
        <f>ROUND(C28*E28*J28,2)</f>
        <v>0</v>
      </c>
      <c r="L28" s="35">
        <v>20</v>
      </c>
      <c r="M28" s="36">
        <f>ROUND(C28*E28*L28,2)</f>
        <v>0</v>
      </c>
      <c r="N28" s="35">
        <v>11</v>
      </c>
      <c r="O28" s="36">
        <f>ROUND(E28*C28*N28,2)</f>
        <v>0</v>
      </c>
      <c r="P28" s="35">
        <v>0</v>
      </c>
      <c r="Q28" s="36">
        <f>C28*E28*P28</f>
        <v>0</v>
      </c>
      <c r="R28" s="35">
        <v>5</v>
      </c>
      <c r="S28" s="36">
        <f>ROUND(C28*E28*R28,2)</f>
        <v>0</v>
      </c>
      <c r="T28" s="35">
        <v>25</v>
      </c>
      <c r="U28" s="36">
        <f>ROUND(E28*C28*T28,2)</f>
        <v>0</v>
      </c>
      <c r="V28" s="35">
        <v>21</v>
      </c>
      <c r="W28" s="36">
        <f>ROUND(E28*C28*V28,2)</f>
        <v>0</v>
      </c>
      <c r="X28" s="35">
        <v>23</v>
      </c>
      <c r="Y28" s="36">
        <f>ROUND(C28*E28*X28,2)</f>
        <v>0</v>
      </c>
      <c r="Z28" s="35">
        <v>21</v>
      </c>
      <c r="AA28" s="36">
        <f>ROUND(C28*E28*Z28,2)</f>
        <v>0</v>
      </c>
      <c r="AB28" s="35">
        <v>14</v>
      </c>
      <c r="AC28" s="36">
        <f>ROUND(C28*E28*AB28,2)</f>
        <v>0</v>
      </c>
      <c r="AD28" s="37"/>
    </row>
    <row r="29" spans="2:30" s="30" customFormat="1" ht="35.1" customHeight="1" x14ac:dyDescent="0.25">
      <c r="B29" s="32" t="s">
        <v>2</v>
      </c>
      <c r="C29" s="33">
        <v>101.1</v>
      </c>
      <c r="D29" s="34"/>
      <c r="E29" s="49"/>
      <c r="F29" s="35">
        <v>23</v>
      </c>
      <c r="G29" s="36">
        <f t="shared" ref="G29:G51" si="12">ROUND(E29*F29*C29,2)</f>
        <v>0</v>
      </c>
      <c r="H29" s="35">
        <v>20</v>
      </c>
      <c r="I29" s="36">
        <f t="shared" ref="I29:I51" si="13">ROUND(C29*E29*H29,2)</f>
        <v>0</v>
      </c>
      <c r="J29" s="35">
        <v>17</v>
      </c>
      <c r="K29" s="36">
        <f t="shared" ref="K29:K51" si="14">ROUND(C29*E29*J29,2)</f>
        <v>0</v>
      </c>
      <c r="L29" s="35">
        <v>20</v>
      </c>
      <c r="M29" s="36">
        <f t="shared" ref="M29:M51" si="15">ROUND(C29*E29*L29,2)</f>
        <v>0</v>
      </c>
      <c r="N29" s="35">
        <v>11</v>
      </c>
      <c r="O29" s="36">
        <f t="shared" ref="O29:O51" si="16">ROUND(E29*C29*N29,2)</f>
        <v>0</v>
      </c>
      <c r="P29" s="35">
        <v>0</v>
      </c>
      <c r="Q29" s="36">
        <f t="shared" ref="Q29:Q51" si="17">C29*E29*P29</f>
        <v>0</v>
      </c>
      <c r="R29" s="35">
        <v>5</v>
      </c>
      <c r="S29" s="36">
        <f t="shared" ref="S29:S51" si="18">ROUND(C29*E29*R29,2)</f>
        <v>0</v>
      </c>
      <c r="T29" s="35">
        <v>25</v>
      </c>
      <c r="U29" s="36">
        <f t="shared" ref="U29:U51" si="19">ROUND(E29*C29*T29,2)</f>
        <v>0</v>
      </c>
      <c r="V29" s="35">
        <v>21</v>
      </c>
      <c r="W29" s="36">
        <f t="shared" ref="W29:W51" si="20">ROUND(E29*C29*V29,2)</f>
        <v>0</v>
      </c>
      <c r="X29" s="35">
        <v>23</v>
      </c>
      <c r="Y29" s="36">
        <f t="shared" ref="Y29:Y51" si="21">ROUND(C29*E29*X29,2)</f>
        <v>0</v>
      </c>
      <c r="Z29" s="35">
        <v>21</v>
      </c>
      <c r="AA29" s="36">
        <f t="shared" ref="AA29:AA51" si="22">ROUND(C29*E29*Z29,2)</f>
        <v>0</v>
      </c>
      <c r="AB29" s="35">
        <v>14</v>
      </c>
      <c r="AC29" s="36">
        <f t="shared" ref="AC29:AC51" si="23">ROUND(C29*E29*AB29,2)</f>
        <v>0</v>
      </c>
    </row>
    <row r="30" spans="2:30" s="30" customFormat="1" ht="35.1" customHeight="1" x14ac:dyDescent="0.25">
      <c r="B30" s="32" t="s">
        <v>3</v>
      </c>
      <c r="C30" s="33">
        <v>26.6</v>
      </c>
      <c r="D30" s="34"/>
      <c r="E30" s="49"/>
      <c r="F30" s="35">
        <v>23</v>
      </c>
      <c r="G30" s="36">
        <f t="shared" si="12"/>
        <v>0</v>
      </c>
      <c r="H30" s="35">
        <v>20</v>
      </c>
      <c r="I30" s="36">
        <f t="shared" si="13"/>
        <v>0</v>
      </c>
      <c r="J30" s="35">
        <v>17</v>
      </c>
      <c r="K30" s="36">
        <f t="shared" si="14"/>
        <v>0</v>
      </c>
      <c r="L30" s="35">
        <v>20</v>
      </c>
      <c r="M30" s="36">
        <f t="shared" si="15"/>
        <v>0</v>
      </c>
      <c r="N30" s="35">
        <v>11</v>
      </c>
      <c r="O30" s="36">
        <f t="shared" si="16"/>
        <v>0</v>
      </c>
      <c r="P30" s="35">
        <v>0</v>
      </c>
      <c r="Q30" s="36">
        <f t="shared" si="17"/>
        <v>0</v>
      </c>
      <c r="R30" s="35">
        <v>5</v>
      </c>
      <c r="S30" s="36">
        <f t="shared" si="18"/>
        <v>0</v>
      </c>
      <c r="T30" s="35">
        <v>25</v>
      </c>
      <c r="U30" s="36">
        <f t="shared" si="19"/>
        <v>0</v>
      </c>
      <c r="V30" s="35">
        <v>21</v>
      </c>
      <c r="W30" s="36">
        <f t="shared" si="20"/>
        <v>0</v>
      </c>
      <c r="X30" s="35">
        <v>23</v>
      </c>
      <c r="Y30" s="36">
        <f t="shared" si="21"/>
        <v>0</v>
      </c>
      <c r="Z30" s="35">
        <v>21</v>
      </c>
      <c r="AA30" s="36">
        <f t="shared" si="22"/>
        <v>0</v>
      </c>
      <c r="AB30" s="35">
        <v>14</v>
      </c>
      <c r="AC30" s="36">
        <f t="shared" si="23"/>
        <v>0</v>
      </c>
    </row>
    <row r="31" spans="2:30" s="30" customFormat="1" ht="35.1" customHeight="1" x14ac:dyDescent="0.25">
      <c r="B31" s="32" t="s">
        <v>4</v>
      </c>
      <c r="C31" s="33">
        <v>39.200000000000003</v>
      </c>
      <c r="D31" s="34"/>
      <c r="E31" s="49"/>
      <c r="F31" s="35">
        <v>23</v>
      </c>
      <c r="G31" s="36">
        <f t="shared" si="12"/>
        <v>0</v>
      </c>
      <c r="H31" s="35">
        <v>20</v>
      </c>
      <c r="I31" s="36">
        <f t="shared" si="13"/>
        <v>0</v>
      </c>
      <c r="J31" s="35">
        <v>17</v>
      </c>
      <c r="K31" s="36">
        <f t="shared" si="14"/>
        <v>0</v>
      </c>
      <c r="L31" s="35">
        <v>20</v>
      </c>
      <c r="M31" s="36">
        <f t="shared" si="15"/>
        <v>0</v>
      </c>
      <c r="N31" s="35">
        <v>11</v>
      </c>
      <c r="O31" s="36">
        <f t="shared" si="16"/>
        <v>0</v>
      </c>
      <c r="P31" s="35">
        <v>0</v>
      </c>
      <c r="Q31" s="36">
        <f t="shared" si="17"/>
        <v>0</v>
      </c>
      <c r="R31" s="35">
        <v>5</v>
      </c>
      <c r="S31" s="36">
        <f t="shared" si="18"/>
        <v>0</v>
      </c>
      <c r="T31" s="35">
        <v>25</v>
      </c>
      <c r="U31" s="36">
        <f t="shared" si="19"/>
        <v>0</v>
      </c>
      <c r="V31" s="35">
        <v>21</v>
      </c>
      <c r="W31" s="36">
        <f t="shared" si="20"/>
        <v>0</v>
      </c>
      <c r="X31" s="35">
        <v>23</v>
      </c>
      <c r="Y31" s="36">
        <f t="shared" si="21"/>
        <v>0</v>
      </c>
      <c r="Z31" s="35">
        <v>21</v>
      </c>
      <c r="AA31" s="36">
        <f t="shared" si="22"/>
        <v>0</v>
      </c>
      <c r="AB31" s="35">
        <v>14</v>
      </c>
      <c r="AC31" s="36">
        <f t="shared" si="23"/>
        <v>0</v>
      </c>
    </row>
    <row r="32" spans="2:30" s="30" customFormat="1" ht="35.1" customHeight="1" x14ac:dyDescent="0.25">
      <c r="B32" s="32" t="s">
        <v>5</v>
      </c>
      <c r="C32" s="33">
        <v>71.599999999999994</v>
      </c>
      <c r="D32" s="34"/>
      <c r="E32" s="49"/>
      <c r="F32" s="35">
        <v>23</v>
      </c>
      <c r="G32" s="36">
        <f t="shared" si="12"/>
        <v>0</v>
      </c>
      <c r="H32" s="35">
        <v>20</v>
      </c>
      <c r="I32" s="36">
        <f t="shared" si="13"/>
        <v>0</v>
      </c>
      <c r="J32" s="35">
        <v>17</v>
      </c>
      <c r="K32" s="36">
        <f t="shared" si="14"/>
        <v>0</v>
      </c>
      <c r="L32" s="35">
        <v>20</v>
      </c>
      <c r="M32" s="36">
        <f t="shared" si="15"/>
        <v>0</v>
      </c>
      <c r="N32" s="35">
        <v>11</v>
      </c>
      <c r="O32" s="36">
        <f t="shared" si="16"/>
        <v>0</v>
      </c>
      <c r="P32" s="35">
        <v>0</v>
      </c>
      <c r="Q32" s="36">
        <f t="shared" si="17"/>
        <v>0</v>
      </c>
      <c r="R32" s="35">
        <v>5</v>
      </c>
      <c r="S32" s="36">
        <f t="shared" si="18"/>
        <v>0</v>
      </c>
      <c r="T32" s="35">
        <v>25</v>
      </c>
      <c r="U32" s="36">
        <f t="shared" si="19"/>
        <v>0</v>
      </c>
      <c r="V32" s="35">
        <v>21</v>
      </c>
      <c r="W32" s="36">
        <f t="shared" si="20"/>
        <v>0</v>
      </c>
      <c r="X32" s="35">
        <v>23</v>
      </c>
      <c r="Y32" s="36">
        <f t="shared" si="21"/>
        <v>0</v>
      </c>
      <c r="Z32" s="35">
        <v>21</v>
      </c>
      <c r="AA32" s="36">
        <f t="shared" si="22"/>
        <v>0</v>
      </c>
      <c r="AB32" s="35">
        <v>14</v>
      </c>
      <c r="AC32" s="36">
        <f t="shared" si="23"/>
        <v>0</v>
      </c>
    </row>
    <row r="33" spans="2:29" s="30" customFormat="1" ht="35.1" customHeight="1" x14ac:dyDescent="0.25">
      <c r="B33" s="32" t="s">
        <v>6</v>
      </c>
      <c r="C33" s="33">
        <v>103.2</v>
      </c>
      <c r="D33" s="34"/>
      <c r="E33" s="49"/>
      <c r="F33" s="35">
        <v>23</v>
      </c>
      <c r="G33" s="36">
        <f t="shared" si="12"/>
        <v>0</v>
      </c>
      <c r="H33" s="35">
        <v>20</v>
      </c>
      <c r="I33" s="36">
        <f t="shared" si="13"/>
        <v>0</v>
      </c>
      <c r="J33" s="35">
        <v>17</v>
      </c>
      <c r="K33" s="36">
        <f t="shared" si="14"/>
        <v>0</v>
      </c>
      <c r="L33" s="35">
        <v>20</v>
      </c>
      <c r="M33" s="36">
        <f t="shared" si="15"/>
        <v>0</v>
      </c>
      <c r="N33" s="35">
        <v>11</v>
      </c>
      <c r="O33" s="36">
        <f t="shared" si="16"/>
        <v>0</v>
      </c>
      <c r="P33" s="35">
        <v>0</v>
      </c>
      <c r="Q33" s="36">
        <f t="shared" si="17"/>
        <v>0</v>
      </c>
      <c r="R33" s="35">
        <v>5</v>
      </c>
      <c r="S33" s="36">
        <f t="shared" si="18"/>
        <v>0</v>
      </c>
      <c r="T33" s="35">
        <v>25</v>
      </c>
      <c r="U33" s="36">
        <f t="shared" si="19"/>
        <v>0</v>
      </c>
      <c r="V33" s="35">
        <v>21</v>
      </c>
      <c r="W33" s="36">
        <f t="shared" si="20"/>
        <v>0</v>
      </c>
      <c r="X33" s="35">
        <v>23</v>
      </c>
      <c r="Y33" s="36">
        <f t="shared" si="21"/>
        <v>0</v>
      </c>
      <c r="Z33" s="35">
        <v>21</v>
      </c>
      <c r="AA33" s="36">
        <f t="shared" si="22"/>
        <v>0</v>
      </c>
      <c r="AB33" s="35">
        <v>14</v>
      </c>
      <c r="AC33" s="36">
        <f t="shared" si="23"/>
        <v>0</v>
      </c>
    </row>
    <row r="34" spans="2:29" s="30" customFormat="1" ht="35.1" customHeight="1" x14ac:dyDescent="0.25">
      <c r="B34" s="32" t="s">
        <v>7</v>
      </c>
      <c r="C34" s="33">
        <v>64.400000000000006</v>
      </c>
      <c r="D34" s="34"/>
      <c r="E34" s="49"/>
      <c r="F34" s="35">
        <v>23</v>
      </c>
      <c r="G34" s="36">
        <f t="shared" si="12"/>
        <v>0</v>
      </c>
      <c r="H34" s="35">
        <v>20</v>
      </c>
      <c r="I34" s="36">
        <f t="shared" si="13"/>
        <v>0</v>
      </c>
      <c r="J34" s="35">
        <v>17</v>
      </c>
      <c r="K34" s="36">
        <f t="shared" si="14"/>
        <v>0</v>
      </c>
      <c r="L34" s="35">
        <v>20</v>
      </c>
      <c r="M34" s="36">
        <f t="shared" si="15"/>
        <v>0</v>
      </c>
      <c r="N34" s="35">
        <v>11</v>
      </c>
      <c r="O34" s="36">
        <f t="shared" si="16"/>
        <v>0</v>
      </c>
      <c r="P34" s="35">
        <v>0</v>
      </c>
      <c r="Q34" s="36">
        <f t="shared" si="17"/>
        <v>0</v>
      </c>
      <c r="R34" s="35">
        <v>5</v>
      </c>
      <c r="S34" s="36">
        <f t="shared" si="18"/>
        <v>0</v>
      </c>
      <c r="T34" s="35">
        <v>25</v>
      </c>
      <c r="U34" s="36">
        <f t="shared" si="19"/>
        <v>0</v>
      </c>
      <c r="V34" s="35">
        <v>21</v>
      </c>
      <c r="W34" s="36">
        <f t="shared" si="20"/>
        <v>0</v>
      </c>
      <c r="X34" s="35">
        <v>23</v>
      </c>
      <c r="Y34" s="36">
        <f t="shared" si="21"/>
        <v>0</v>
      </c>
      <c r="Z34" s="35">
        <v>21</v>
      </c>
      <c r="AA34" s="36">
        <f t="shared" si="22"/>
        <v>0</v>
      </c>
      <c r="AB34" s="35">
        <v>14</v>
      </c>
      <c r="AC34" s="36">
        <f t="shared" si="23"/>
        <v>0</v>
      </c>
    </row>
    <row r="35" spans="2:29" s="30" customFormat="1" ht="35.1" customHeight="1" x14ac:dyDescent="0.25">
      <c r="B35" s="32" t="s">
        <v>8</v>
      </c>
      <c r="C35" s="33">
        <v>48.4</v>
      </c>
      <c r="D35" s="34"/>
      <c r="E35" s="49"/>
      <c r="F35" s="35">
        <v>23</v>
      </c>
      <c r="G35" s="36">
        <f t="shared" si="12"/>
        <v>0</v>
      </c>
      <c r="H35" s="35">
        <v>20</v>
      </c>
      <c r="I35" s="36">
        <f t="shared" si="13"/>
        <v>0</v>
      </c>
      <c r="J35" s="35">
        <v>17</v>
      </c>
      <c r="K35" s="36">
        <f t="shared" si="14"/>
        <v>0</v>
      </c>
      <c r="L35" s="35">
        <v>20</v>
      </c>
      <c r="M35" s="36">
        <f t="shared" si="15"/>
        <v>0</v>
      </c>
      <c r="N35" s="35">
        <v>11</v>
      </c>
      <c r="O35" s="36">
        <f t="shared" si="16"/>
        <v>0</v>
      </c>
      <c r="P35" s="35">
        <v>0</v>
      </c>
      <c r="Q35" s="36">
        <f t="shared" si="17"/>
        <v>0</v>
      </c>
      <c r="R35" s="35">
        <v>5</v>
      </c>
      <c r="S35" s="36">
        <f t="shared" si="18"/>
        <v>0</v>
      </c>
      <c r="T35" s="35">
        <v>25</v>
      </c>
      <c r="U35" s="36">
        <f t="shared" si="19"/>
        <v>0</v>
      </c>
      <c r="V35" s="35">
        <v>21</v>
      </c>
      <c r="W35" s="36">
        <f t="shared" si="20"/>
        <v>0</v>
      </c>
      <c r="X35" s="35">
        <v>23</v>
      </c>
      <c r="Y35" s="36">
        <f t="shared" si="21"/>
        <v>0</v>
      </c>
      <c r="Z35" s="35">
        <v>21</v>
      </c>
      <c r="AA35" s="36">
        <f t="shared" si="22"/>
        <v>0</v>
      </c>
      <c r="AB35" s="35">
        <v>14</v>
      </c>
      <c r="AC35" s="36">
        <f t="shared" si="23"/>
        <v>0</v>
      </c>
    </row>
    <row r="36" spans="2:29" s="30" customFormat="1" ht="35.1" customHeight="1" x14ac:dyDescent="0.25">
      <c r="B36" s="32" t="s">
        <v>9</v>
      </c>
      <c r="C36" s="33">
        <v>30.3</v>
      </c>
      <c r="D36" s="34"/>
      <c r="E36" s="49"/>
      <c r="F36" s="35">
        <v>23</v>
      </c>
      <c r="G36" s="36">
        <f t="shared" si="12"/>
        <v>0</v>
      </c>
      <c r="H36" s="35">
        <v>20</v>
      </c>
      <c r="I36" s="36">
        <f t="shared" si="13"/>
        <v>0</v>
      </c>
      <c r="J36" s="35">
        <v>17</v>
      </c>
      <c r="K36" s="36">
        <f t="shared" si="14"/>
        <v>0</v>
      </c>
      <c r="L36" s="35">
        <v>20</v>
      </c>
      <c r="M36" s="36">
        <f t="shared" si="15"/>
        <v>0</v>
      </c>
      <c r="N36" s="35">
        <v>11</v>
      </c>
      <c r="O36" s="36">
        <f t="shared" si="16"/>
        <v>0</v>
      </c>
      <c r="P36" s="35">
        <v>0</v>
      </c>
      <c r="Q36" s="36">
        <f t="shared" si="17"/>
        <v>0</v>
      </c>
      <c r="R36" s="35">
        <v>5</v>
      </c>
      <c r="S36" s="36">
        <f t="shared" si="18"/>
        <v>0</v>
      </c>
      <c r="T36" s="35">
        <v>25</v>
      </c>
      <c r="U36" s="36">
        <f t="shared" si="19"/>
        <v>0</v>
      </c>
      <c r="V36" s="35">
        <v>21</v>
      </c>
      <c r="W36" s="36">
        <f t="shared" si="20"/>
        <v>0</v>
      </c>
      <c r="X36" s="35">
        <v>23</v>
      </c>
      <c r="Y36" s="36">
        <f t="shared" si="21"/>
        <v>0</v>
      </c>
      <c r="Z36" s="35">
        <v>21</v>
      </c>
      <c r="AA36" s="36">
        <f t="shared" si="22"/>
        <v>0</v>
      </c>
      <c r="AB36" s="35">
        <v>14</v>
      </c>
      <c r="AC36" s="36">
        <f t="shared" si="23"/>
        <v>0</v>
      </c>
    </row>
    <row r="37" spans="2:29" s="30" customFormat="1" ht="35.1" customHeight="1" x14ac:dyDescent="0.25">
      <c r="B37" s="32" t="s">
        <v>10</v>
      </c>
      <c r="C37" s="33">
        <v>27.3</v>
      </c>
      <c r="D37" s="34"/>
      <c r="E37" s="49"/>
      <c r="F37" s="35">
        <v>23</v>
      </c>
      <c r="G37" s="36">
        <f t="shared" si="12"/>
        <v>0</v>
      </c>
      <c r="H37" s="35">
        <v>20</v>
      </c>
      <c r="I37" s="36">
        <f t="shared" si="13"/>
        <v>0</v>
      </c>
      <c r="J37" s="35">
        <v>17</v>
      </c>
      <c r="K37" s="36">
        <f t="shared" si="14"/>
        <v>0</v>
      </c>
      <c r="L37" s="35">
        <v>20</v>
      </c>
      <c r="M37" s="36">
        <f t="shared" si="15"/>
        <v>0</v>
      </c>
      <c r="N37" s="35">
        <v>11</v>
      </c>
      <c r="O37" s="36">
        <f t="shared" si="16"/>
        <v>0</v>
      </c>
      <c r="P37" s="35">
        <v>0</v>
      </c>
      <c r="Q37" s="36">
        <f t="shared" si="17"/>
        <v>0</v>
      </c>
      <c r="R37" s="35">
        <v>5</v>
      </c>
      <c r="S37" s="36">
        <f t="shared" si="18"/>
        <v>0</v>
      </c>
      <c r="T37" s="35">
        <v>25</v>
      </c>
      <c r="U37" s="36">
        <f t="shared" si="19"/>
        <v>0</v>
      </c>
      <c r="V37" s="35">
        <v>21</v>
      </c>
      <c r="W37" s="36">
        <f t="shared" si="20"/>
        <v>0</v>
      </c>
      <c r="X37" s="35">
        <v>23</v>
      </c>
      <c r="Y37" s="36">
        <f t="shared" si="21"/>
        <v>0</v>
      </c>
      <c r="Z37" s="35">
        <v>21</v>
      </c>
      <c r="AA37" s="36">
        <f t="shared" si="22"/>
        <v>0</v>
      </c>
      <c r="AB37" s="35">
        <v>14</v>
      </c>
      <c r="AC37" s="36">
        <f t="shared" si="23"/>
        <v>0</v>
      </c>
    </row>
    <row r="38" spans="2:29" s="30" customFormat="1" ht="35.1" customHeight="1" x14ac:dyDescent="0.25">
      <c r="B38" s="32" t="s">
        <v>11</v>
      </c>
      <c r="C38" s="33">
        <v>92.8</v>
      </c>
      <c r="D38" s="34"/>
      <c r="E38" s="49"/>
      <c r="F38" s="35">
        <v>23</v>
      </c>
      <c r="G38" s="36">
        <f t="shared" si="12"/>
        <v>0</v>
      </c>
      <c r="H38" s="35">
        <v>20</v>
      </c>
      <c r="I38" s="36">
        <f t="shared" si="13"/>
        <v>0</v>
      </c>
      <c r="J38" s="35">
        <v>17</v>
      </c>
      <c r="K38" s="36">
        <f t="shared" si="14"/>
        <v>0</v>
      </c>
      <c r="L38" s="35">
        <v>20</v>
      </c>
      <c r="M38" s="36">
        <f t="shared" si="15"/>
        <v>0</v>
      </c>
      <c r="N38" s="35">
        <v>11</v>
      </c>
      <c r="O38" s="36">
        <f t="shared" si="16"/>
        <v>0</v>
      </c>
      <c r="P38" s="35">
        <v>0</v>
      </c>
      <c r="Q38" s="36">
        <f t="shared" si="17"/>
        <v>0</v>
      </c>
      <c r="R38" s="35">
        <v>5</v>
      </c>
      <c r="S38" s="36">
        <f t="shared" si="18"/>
        <v>0</v>
      </c>
      <c r="T38" s="35">
        <v>25</v>
      </c>
      <c r="U38" s="36">
        <f t="shared" si="19"/>
        <v>0</v>
      </c>
      <c r="V38" s="35">
        <v>21</v>
      </c>
      <c r="W38" s="36">
        <f t="shared" si="20"/>
        <v>0</v>
      </c>
      <c r="X38" s="35">
        <v>23</v>
      </c>
      <c r="Y38" s="36">
        <f t="shared" si="21"/>
        <v>0</v>
      </c>
      <c r="Z38" s="35">
        <v>21</v>
      </c>
      <c r="AA38" s="36">
        <f t="shared" si="22"/>
        <v>0</v>
      </c>
      <c r="AB38" s="35">
        <v>14</v>
      </c>
      <c r="AC38" s="36">
        <f t="shared" si="23"/>
        <v>0</v>
      </c>
    </row>
    <row r="39" spans="2:29" s="30" customFormat="1" ht="35.1" customHeight="1" x14ac:dyDescent="0.25">
      <c r="B39" s="32" t="s">
        <v>12</v>
      </c>
      <c r="C39" s="33">
        <v>87.2</v>
      </c>
      <c r="D39" s="34"/>
      <c r="E39" s="49"/>
      <c r="F39" s="35">
        <v>23</v>
      </c>
      <c r="G39" s="36">
        <f t="shared" si="12"/>
        <v>0</v>
      </c>
      <c r="H39" s="35">
        <v>20</v>
      </c>
      <c r="I39" s="36">
        <f t="shared" si="13"/>
        <v>0</v>
      </c>
      <c r="J39" s="35">
        <v>17</v>
      </c>
      <c r="K39" s="36">
        <f t="shared" si="14"/>
        <v>0</v>
      </c>
      <c r="L39" s="35">
        <v>20</v>
      </c>
      <c r="M39" s="36">
        <f t="shared" si="15"/>
        <v>0</v>
      </c>
      <c r="N39" s="35">
        <v>11</v>
      </c>
      <c r="O39" s="36">
        <f t="shared" si="16"/>
        <v>0</v>
      </c>
      <c r="P39" s="35">
        <v>0</v>
      </c>
      <c r="Q39" s="36">
        <f t="shared" si="17"/>
        <v>0</v>
      </c>
      <c r="R39" s="35">
        <v>5</v>
      </c>
      <c r="S39" s="36">
        <f t="shared" si="18"/>
        <v>0</v>
      </c>
      <c r="T39" s="35">
        <v>25</v>
      </c>
      <c r="U39" s="36">
        <f t="shared" si="19"/>
        <v>0</v>
      </c>
      <c r="V39" s="35">
        <v>21</v>
      </c>
      <c r="W39" s="36">
        <f t="shared" si="20"/>
        <v>0</v>
      </c>
      <c r="X39" s="35">
        <v>23</v>
      </c>
      <c r="Y39" s="36">
        <f t="shared" si="21"/>
        <v>0</v>
      </c>
      <c r="Z39" s="35">
        <v>21</v>
      </c>
      <c r="AA39" s="36">
        <f t="shared" si="22"/>
        <v>0</v>
      </c>
      <c r="AB39" s="35">
        <v>14</v>
      </c>
      <c r="AC39" s="36">
        <f t="shared" si="23"/>
        <v>0</v>
      </c>
    </row>
    <row r="40" spans="2:29" s="30" customFormat="1" ht="35.1" customHeight="1" x14ac:dyDescent="0.25">
      <c r="B40" s="32" t="s">
        <v>13</v>
      </c>
      <c r="C40" s="33">
        <v>57.2</v>
      </c>
      <c r="D40" s="34"/>
      <c r="E40" s="49"/>
      <c r="F40" s="35">
        <v>23</v>
      </c>
      <c r="G40" s="36">
        <f t="shared" si="12"/>
        <v>0</v>
      </c>
      <c r="H40" s="35">
        <v>20</v>
      </c>
      <c r="I40" s="36">
        <f t="shared" si="13"/>
        <v>0</v>
      </c>
      <c r="J40" s="35">
        <v>17</v>
      </c>
      <c r="K40" s="36">
        <f t="shared" ref="K40:K43" si="24">ROUNDUP(C40*E40*J40,2)</f>
        <v>0</v>
      </c>
      <c r="L40" s="35">
        <v>20</v>
      </c>
      <c r="M40" s="36">
        <f t="shared" si="15"/>
        <v>0</v>
      </c>
      <c r="N40" s="35">
        <v>11</v>
      </c>
      <c r="O40" s="36">
        <f t="shared" si="16"/>
        <v>0</v>
      </c>
      <c r="P40" s="35">
        <v>0</v>
      </c>
      <c r="Q40" s="36">
        <f t="shared" si="17"/>
        <v>0</v>
      </c>
      <c r="R40" s="35">
        <v>5</v>
      </c>
      <c r="S40" s="36">
        <f t="shared" si="18"/>
        <v>0</v>
      </c>
      <c r="T40" s="35">
        <v>25</v>
      </c>
      <c r="U40" s="36">
        <f t="shared" si="19"/>
        <v>0</v>
      </c>
      <c r="V40" s="35">
        <v>21</v>
      </c>
      <c r="W40" s="36">
        <f t="shared" si="20"/>
        <v>0</v>
      </c>
      <c r="X40" s="35">
        <v>23</v>
      </c>
      <c r="Y40" s="36">
        <f t="shared" si="21"/>
        <v>0</v>
      </c>
      <c r="Z40" s="35">
        <v>21</v>
      </c>
      <c r="AA40" s="36">
        <f t="shared" si="22"/>
        <v>0</v>
      </c>
      <c r="AB40" s="35">
        <v>14</v>
      </c>
      <c r="AC40" s="36">
        <f t="shared" si="23"/>
        <v>0</v>
      </c>
    </row>
    <row r="41" spans="2:29" s="30" customFormat="1" ht="35.1" customHeight="1" x14ac:dyDescent="0.25">
      <c r="B41" s="32" t="s">
        <v>14</v>
      </c>
      <c r="C41" s="33">
        <v>39.6</v>
      </c>
      <c r="D41" s="34"/>
      <c r="E41" s="49"/>
      <c r="F41" s="35">
        <v>23</v>
      </c>
      <c r="G41" s="36">
        <f t="shared" si="12"/>
        <v>0</v>
      </c>
      <c r="H41" s="35">
        <v>20</v>
      </c>
      <c r="I41" s="36">
        <f t="shared" si="13"/>
        <v>0</v>
      </c>
      <c r="J41" s="35">
        <v>17</v>
      </c>
      <c r="K41" s="36">
        <f t="shared" si="24"/>
        <v>0</v>
      </c>
      <c r="L41" s="35">
        <v>20</v>
      </c>
      <c r="M41" s="36">
        <f t="shared" si="15"/>
        <v>0</v>
      </c>
      <c r="N41" s="35">
        <v>11</v>
      </c>
      <c r="O41" s="36">
        <f t="shared" si="16"/>
        <v>0</v>
      </c>
      <c r="P41" s="35">
        <v>0</v>
      </c>
      <c r="Q41" s="36">
        <f t="shared" si="17"/>
        <v>0</v>
      </c>
      <c r="R41" s="35">
        <v>5</v>
      </c>
      <c r="S41" s="36">
        <f t="shared" si="18"/>
        <v>0</v>
      </c>
      <c r="T41" s="35">
        <v>25</v>
      </c>
      <c r="U41" s="36">
        <f t="shared" si="19"/>
        <v>0</v>
      </c>
      <c r="V41" s="35">
        <v>21</v>
      </c>
      <c r="W41" s="36">
        <f t="shared" si="20"/>
        <v>0</v>
      </c>
      <c r="X41" s="35">
        <v>23</v>
      </c>
      <c r="Y41" s="36">
        <f t="shared" si="21"/>
        <v>0</v>
      </c>
      <c r="Z41" s="35">
        <v>21</v>
      </c>
      <c r="AA41" s="36">
        <f t="shared" si="22"/>
        <v>0</v>
      </c>
      <c r="AB41" s="35">
        <v>14</v>
      </c>
      <c r="AC41" s="36">
        <f t="shared" si="23"/>
        <v>0</v>
      </c>
    </row>
    <row r="42" spans="2:29" s="30" customFormat="1" ht="35.1" customHeight="1" x14ac:dyDescent="0.25">
      <c r="B42" s="32" t="s">
        <v>15</v>
      </c>
      <c r="C42" s="33">
        <v>33.6</v>
      </c>
      <c r="D42" s="34"/>
      <c r="E42" s="49"/>
      <c r="F42" s="35">
        <v>23</v>
      </c>
      <c r="G42" s="36">
        <f t="shared" si="12"/>
        <v>0</v>
      </c>
      <c r="H42" s="35">
        <v>20</v>
      </c>
      <c r="I42" s="36">
        <f t="shared" si="13"/>
        <v>0</v>
      </c>
      <c r="J42" s="35">
        <v>17</v>
      </c>
      <c r="K42" s="36">
        <f t="shared" si="24"/>
        <v>0</v>
      </c>
      <c r="L42" s="35">
        <v>20</v>
      </c>
      <c r="M42" s="36">
        <f t="shared" si="15"/>
        <v>0</v>
      </c>
      <c r="N42" s="35">
        <v>11</v>
      </c>
      <c r="O42" s="36">
        <f t="shared" si="16"/>
        <v>0</v>
      </c>
      <c r="P42" s="35">
        <v>0</v>
      </c>
      <c r="Q42" s="36">
        <f t="shared" si="17"/>
        <v>0</v>
      </c>
      <c r="R42" s="35">
        <v>5</v>
      </c>
      <c r="S42" s="36">
        <f t="shared" si="18"/>
        <v>0</v>
      </c>
      <c r="T42" s="35">
        <v>25</v>
      </c>
      <c r="U42" s="36">
        <f t="shared" si="19"/>
        <v>0</v>
      </c>
      <c r="V42" s="35">
        <v>21</v>
      </c>
      <c r="W42" s="36">
        <f t="shared" si="20"/>
        <v>0</v>
      </c>
      <c r="X42" s="35">
        <v>23</v>
      </c>
      <c r="Y42" s="36">
        <f t="shared" si="21"/>
        <v>0</v>
      </c>
      <c r="Z42" s="35">
        <v>21</v>
      </c>
      <c r="AA42" s="36">
        <f t="shared" si="22"/>
        <v>0</v>
      </c>
      <c r="AB42" s="35">
        <v>14</v>
      </c>
      <c r="AC42" s="36">
        <f t="shared" si="23"/>
        <v>0</v>
      </c>
    </row>
    <row r="43" spans="2:29" s="30" customFormat="1" ht="35.1" customHeight="1" x14ac:dyDescent="0.25">
      <c r="B43" s="32" t="s">
        <v>16</v>
      </c>
      <c r="C43" s="33">
        <v>41.2</v>
      </c>
      <c r="D43" s="34"/>
      <c r="E43" s="49"/>
      <c r="F43" s="35">
        <v>23</v>
      </c>
      <c r="G43" s="36">
        <f t="shared" si="12"/>
        <v>0</v>
      </c>
      <c r="H43" s="35">
        <v>20</v>
      </c>
      <c r="I43" s="36">
        <f t="shared" si="13"/>
        <v>0</v>
      </c>
      <c r="J43" s="35">
        <v>17</v>
      </c>
      <c r="K43" s="36">
        <f t="shared" si="24"/>
        <v>0</v>
      </c>
      <c r="L43" s="35">
        <v>20</v>
      </c>
      <c r="M43" s="36">
        <f t="shared" si="15"/>
        <v>0</v>
      </c>
      <c r="N43" s="35">
        <v>11</v>
      </c>
      <c r="O43" s="36">
        <f t="shared" si="16"/>
        <v>0</v>
      </c>
      <c r="P43" s="35">
        <v>0</v>
      </c>
      <c r="Q43" s="36">
        <f t="shared" si="17"/>
        <v>0</v>
      </c>
      <c r="R43" s="35">
        <v>5</v>
      </c>
      <c r="S43" s="36">
        <f t="shared" si="18"/>
        <v>0</v>
      </c>
      <c r="T43" s="35">
        <v>25</v>
      </c>
      <c r="U43" s="36">
        <f t="shared" si="19"/>
        <v>0</v>
      </c>
      <c r="V43" s="35">
        <v>21</v>
      </c>
      <c r="W43" s="36">
        <f t="shared" si="20"/>
        <v>0</v>
      </c>
      <c r="X43" s="35">
        <v>23</v>
      </c>
      <c r="Y43" s="36">
        <f t="shared" si="21"/>
        <v>0</v>
      </c>
      <c r="Z43" s="35">
        <v>21</v>
      </c>
      <c r="AA43" s="36">
        <f t="shared" si="22"/>
        <v>0</v>
      </c>
      <c r="AB43" s="35">
        <v>14</v>
      </c>
      <c r="AC43" s="36">
        <f t="shared" si="23"/>
        <v>0</v>
      </c>
    </row>
    <row r="44" spans="2:29" s="30" customFormat="1" ht="35.1" customHeight="1" x14ac:dyDescent="0.25">
      <c r="B44" s="32" t="s">
        <v>27</v>
      </c>
      <c r="C44" s="33">
        <v>48.8</v>
      </c>
      <c r="D44" s="34"/>
      <c r="E44" s="49"/>
      <c r="F44" s="35">
        <v>23</v>
      </c>
      <c r="G44" s="36">
        <f t="shared" si="12"/>
        <v>0</v>
      </c>
      <c r="H44" s="35">
        <v>20</v>
      </c>
      <c r="I44" s="36">
        <f t="shared" si="13"/>
        <v>0</v>
      </c>
      <c r="J44" s="35">
        <v>17</v>
      </c>
      <c r="K44" s="36">
        <f t="shared" ref="K44:K47" si="25">ROUNDUP(C44*E44*J44,2)</f>
        <v>0</v>
      </c>
      <c r="L44" s="35">
        <v>20</v>
      </c>
      <c r="M44" s="36">
        <f t="shared" si="15"/>
        <v>0</v>
      </c>
      <c r="N44" s="35">
        <v>11</v>
      </c>
      <c r="O44" s="36">
        <f t="shared" si="16"/>
        <v>0</v>
      </c>
      <c r="P44" s="35">
        <v>0</v>
      </c>
      <c r="Q44" s="36">
        <f t="shared" si="17"/>
        <v>0</v>
      </c>
      <c r="R44" s="35">
        <v>5</v>
      </c>
      <c r="S44" s="36">
        <f t="shared" si="18"/>
        <v>0</v>
      </c>
      <c r="T44" s="35">
        <v>25</v>
      </c>
      <c r="U44" s="36">
        <f t="shared" si="19"/>
        <v>0</v>
      </c>
      <c r="V44" s="35">
        <v>21</v>
      </c>
      <c r="W44" s="36">
        <f t="shared" si="20"/>
        <v>0</v>
      </c>
      <c r="X44" s="35">
        <v>23</v>
      </c>
      <c r="Y44" s="36">
        <f t="shared" si="21"/>
        <v>0</v>
      </c>
      <c r="Z44" s="35">
        <v>21</v>
      </c>
      <c r="AA44" s="36">
        <f t="shared" si="22"/>
        <v>0</v>
      </c>
      <c r="AB44" s="35">
        <v>14</v>
      </c>
      <c r="AC44" s="36">
        <f t="shared" si="23"/>
        <v>0</v>
      </c>
    </row>
    <row r="45" spans="2:29" s="30" customFormat="1" ht="35.1" customHeight="1" x14ac:dyDescent="0.25">
      <c r="B45" s="32" t="s">
        <v>28</v>
      </c>
      <c r="C45" s="33">
        <v>44.66</v>
      </c>
      <c r="D45" s="34"/>
      <c r="E45" s="49"/>
      <c r="F45" s="35">
        <v>23</v>
      </c>
      <c r="G45" s="36">
        <f t="shared" si="12"/>
        <v>0</v>
      </c>
      <c r="H45" s="35">
        <v>20</v>
      </c>
      <c r="I45" s="36">
        <f t="shared" si="13"/>
        <v>0</v>
      </c>
      <c r="J45" s="35">
        <v>17</v>
      </c>
      <c r="K45" s="36">
        <f t="shared" si="25"/>
        <v>0</v>
      </c>
      <c r="L45" s="35">
        <v>20</v>
      </c>
      <c r="M45" s="36">
        <f t="shared" si="15"/>
        <v>0</v>
      </c>
      <c r="N45" s="35">
        <v>11</v>
      </c>
      <c r="O45" s="36">
        <f t="shared" si="16"/>
        <v>0</v>
      </c>
      <c r="P45" s="35">
        <v>0</v>
      </c>
      <c r="Q45" s="36">
        <f t="shared" si="17"/>
        <v>0</v>
      </c>
      <c r="R45" s="35">
        <v>5</v>
      </c>
      <c r="S45" s="36">
        <f t="shared" si="18"/>
        <v>0</v>
      </c>
      <c r="T45" s="35">
        <v>25</v>
      </c>
      <c r="U45" s="36">
        <f t="shared" si="19"/>
        <v>0</v>
      </c>
      <c r="V45" s="35">
        <v>21</v>
      </c>
      <c r="W45" s="36">
        <f t="shared" si="20"/>
        <v>0</v>
      </c>
      <c r="X45" s="35">
        <v>23</v>
      </c>
      <c r="Y45" s="36">
        <f t="shared" si="21"/>
        <v>0</v>
      </c>
      <c r="Z45" s="35">
        <v>21</v>
      </c>
      <c r="AA45" s="36">
        <f t="shared" si="22"/>
        <v>0</v>
      </c>
      <c r="AB45" s="35">
        <v>14</v>
      </c>
      <c r="AC45" s="36">
        <f t="shared" si="23"/>
        <v>0</v>
      </c>
    </row>
    <row r="46" spans="2:29" s="30" customFormat="1" ht="35.1" customHeight="1" x14ac:dyDescent="0.25">
      <c r="B46" s="32" t="s">
        <v>29</v>
      </c>
      <c r="C46" s="33">
        <v>76.400000000000006</v>
      </c>
      <c r="D46" s="34"/>
      <c r="E46" s="49"/>
      <c r="F46" s="35">
        <v>23</v>
      </c>
      <c r="G46" s="36">
        <f t="shared" si="12"/>
        <v>0</v>
      </c>
      <c r="H46" s="35">
        <v>20</v>
      </c>
      <c r="I46" s="36">
        <f t="shared" si="13"/>
        <v>0</v>
      </c>
      <c r="J46" s="35">
        <v>17</v>
      </c>
      <c r="K46" s="36">
        <f t="shared" si="25"/>
        <v>0</v>
      </c>
      <c r="L46" s="35">
        <v>20</v>
      </c>
      <c r="M46" s="36">
        <f t="shared" si="15"/>
        <v>0</v>
      </c>
      <c r="N46" s="35">
        <v>11</v>
      </c>
      <c r="O46" s="36">
        <f t="shared" si="16"/>
        <v>0</v>
      </c>
      <c r="P46" s="35">
        <v>0</v>
      </c>
      <c r="Q46" s="36">
        <f t="shared" si="17"/>
        <v>0</v>
      </c>
      <c r="R46" s="35">
        <v>5</v>
      </c>
      <c r="S46" s="36">
        <f t="shared" si="18"/>
        <v>0</v>
      </c>
      <c r="T46" s="35">
        <v>25</v>
      </c>
      <c r="U46" s="36">
        <f t="shared" si="19"/>
        <v>0</v>
      </c>
      <c r="V46" s="35">
        <v>21</v>
      </c>
      <c r="W46" s="36">
        <f t="shared" si="20"/>
        <v>0</v>
      </c>
      <c r="X46" s="35">
        <v>23</v>
      </c>
      <c r="Y46" s="36">
        <f t="shared" si="21"/>
        <v>0</v>
      </c>
      <c r="Z46" s="35">
        <v>21</v>
      </c>
      <c r="AA46" s="36">
        <f t="shared" si="22"/>
        <v>0</v>
      </c>
      <c r="AB46" s="35">
        <v>14</v>
      </c>
      <c r="AC46" s="36">
        <f t="shared" si="23"/>
        <v>0</v>
      </c>
    </row>
    <row r="47" spans="2:29" s="30" customFormat="1" ht="35.1" customHeight="1" x14ac:dyDescent="0.25">
      <c r="B47" s="32" t="s">
        <v>30</v>
      </c>
      <c r="C47" s="33">
        <v>110.4</v>
      </c>
      <c r="D47" s="34"/>
      <c r="E47" s="49"/>
      <c r="F47" s="35">
        <v>23</v>
      </c>
      <c r="G47" s="36">
        <f t="shared" si="12"/>
        <v>0</v>
      </c>
      <c r="H47" s="35">
        <v>20</v>
      </c>
      <c r="I47" s="36">
        <f t="shared" si="13"/>
        <v>0</v>
      </c>
      <c r="J47" s="35">
        <v>17</v>
      </c>
      <c r="K47" s="36">
        <f t="shared" si="25"/>
        <v>0</v>
      </c>
      <c r="L47" s="35">
        <v>20</v>
      </c>
      <c r="M47" s="36">
        <f>ROUNDUP(C47*E47*L47,2)</f>
        <v>0</v>
      </c>
      <c r="N47" s="35">
        <v>11</v>
      </c>
      <c r="O47" s="36">
        <f t="shared" si="16"/>
        <v>0</v>
      </c>
      <c r="P47" s="35">
        <v>0</v>
      </c>
      <c r="Q47" s="36">
        <f t="shared" si="17"/>
        <v>0</v>
      </c>
      <c r="R47" s="35">
        <v>5</v>
      </c>
      <c r="S47" s="36">
        <f t="shared" si="18"/>
        <v>0</v>
      </c>
      <c r="T47" s="35">
        <v>25</v>
      </c>
      <c r="U47" s="36">
        <f t="shared" si="19"/>
        <v>0</v>
      </c>
      <c r="V47" s="35">
        <v>21</v>
      </c>
      <c r="W47" s="36">
        <f t="shared" si="20"/>
        <v>0</v>
      </c>
      <c r="X47" s="35">
        <v>23</v>
      </c>
      <c r="Y47" s="36">
        <f t="shared" si="21"/>
        <v>0</v>
      </c>
      <c r="Z47" s="35">
        <v>21</v>
      </c>
      <c r="AA47" s="36">
        <f t="shared" si="22"/>
        <v>0</v>
      </c>
      <c r="AB47" s="35">
        <v>14</v>
      </c>
      <c r="AC47" s="36">
        <f t="shared" si="23"/>
        <v>0</v>
      </c>
    </row>
    <row r="48" spans="2:29" s="30" customFormat="1" ht="35.1" customHeight="1" x14ac:dyDescent="0.25">
      <c r="B48" s="32" t="s">
        <v>31</v>
      </c>
      <c r="C48" s="33">
        <v>50.4</v>
      </c>
      <c r="D48" s="34"/>
      <c r="E48" s="49"/>
      <c r="F48" s="35">
        <v>23</v>
      </c>
      <c r="G48" s="36">
        <f t="shared" si="12"/>
        <v>0</v>
      </c>
      <c r="H48" s="35">
        <v>20</v>
      </c>
      <c r="I48" s="36">
        <f t="shared" si="13"/>
        <v>0</v>
      </c>
      <c r="J48" s="35">
        <v>17</v>
      </c>
      <c r="K48" s="36">
        <f>ROUNDUP(C48*E48*J48,2)</f>
        <v>0</v>
      </c>
      <c r="L48" s="35">
        <v>20</v>
      </c>
      <c r="M48" s="36">
        <f>ROUNDUP(C48*E48*L48,2)</f>
        <v>0</v>
      </c>
      <c r="N48" s="35">
        <v>11</v>
      </c>
      <c r="O48" s="36">
        <f t="shared" si="16"/>
        <v>0</v>
      </c>
      <c r="P48" s="35">
        <v>0</v>
      </c>
      <c r="Q48" s="36">
        <f t="shared" si="17"/>
        <v>0</v>
      </c>
      <c r="R48" s="35">
        <v>5</v>
      </c>
      <c r="S48" s="36">
        <f t="shared" si="18"/>
        <v>0</v>
      </c>
      <c r="T48" s="35">
        <v>25</v>
      </c>
      <c r="U48" s="36">
        <f t="shared" si="19"/>
        <v>0</v>
      </c>
      <c r="V48" s="35">
        <v>21</v>
      </c>
      <c r="W48" s="36">
        <f t="shared" si="20"/>
        <v>0</v>
      </c>
      <c r="X48" s="35">
        <v>23</v>
      </c>
      <c r="Y48" s="36">
        <f t="shared" si="21"/>
        <v>0</v>
      </c>
      <c r="Z48" s="35">
        <v>21</v>
      </c>
      <c r="AA48" s="36">
        <f t="shared" si="22"/>
        <v>0</v>
      </c>
      <c r="AB48" s="35">
        <v>14</v>
      </c>
      <c r="AC48" s="36">
        <f t="shared" si="23"/>
        <v>0</v>
      </c>
    </row>
    <row r="49" spans="2:29" s="30" customFormat="1" ht="35.1" customHeight="1" x14ac:dyDescent="0.25">
      <c r="B49" s="32" t="s">
        <v>32</v>
      </c>
      <c r="C49" s="33">
        <v>29.2</v>
      </c>
      <c r="D49" s="34"/>
      <c r="E49" s="49"/>
      <c r="F49" s="35">
        <v>23</v>
      </c>
      <c r="G49" s="36">
        <f t="shared" si="12"/>
        <v>0</v>
      </c>
      <c r="H49" s="35">
        <v>20</v>
      </c>
      <c r="I49" s="36">
        <f t="shared" si="13"/>
        <v>0</v>
      </c>
      <c r="J49" s="35">
        <v>17</v>
      </c>
      <c r="K49" s="36">
        <f t="shared" si="14"/>
        <v>0</v>
      </c>
      <c r="L49" s="35">
        <v>20</v>
      </c>
      <c r="M49" s="36">
        <f>ROUNDUP(C49*E49*L49,2)</f>
        <v>0</v>
      </c>
      <c r="N49" s="35">
        <v>11</v>
      </c>
      <c r="O49" s="36">
        <f t="shared" si="16"/>
        <v>0</v>
      </c>
      <c r="P49" s="35">
        <v>0</v>
      </c>
      <c r="Q49" s="36">
        <f t="shared" si="17"/>
        <v>0</v>
      </c>
      <c r="R49" s="35">
        <v>5</v>
      </c>
      <c r="S49" s="36">
        <f t="shared" si="18"/>
        <v>0</v>
      </c>
      <c r="T49" s="35">
        <v>25</v>
      </c>
      <c r="U49" s="36">
        <f t="shared" si="19"/>
        <v>0</v>
      </c>
      <c r="V49" s="35">
        <v>21</v>
      </c>
      <c r="W49" s="36">
        <f t="shared" si="20"/>
        <v>0</v>
      </c>
      <c r="X49" s="35">
        <v>23</v>
      </c>
      <c r="Y49" s="36">
        <f t="shared" si="21"/>
        <v>0</v>
      </c>
      <c r="Z49" s="35">
        <v>21</v>
      </c>
      <c r="AA49" s="36">
        <f t="shared" si="22"/>
        <v>0</v>
      </c>
      <c r="AB49" s="35">
        <v>14</v>
      </c>
      <c r="AC49" s="36">
        <f t="shared" si="23"/>
        <v>0</v>
      </c>
    </row>
    <row r="50" spans="2:29" s="30" customFormat="1" ht="35.1" customHeight="1" x14ac:dyDescent="0.25">
      <c r="B50" s="32" t="s">
        <v>33</v>
      </c>
      <c r="C50" s="33">
        <v>124</v>
      </c>
      <c r="D50" s="34"/>
      <c r="E50" s="49"/>
      <c r="F50" s="35">
        <v>23</v>
      </c>
      <c r="G50" s="36">
        <f t="shared" si="12"/>
        <v>0</v>
      </c>
      <c r="H50" s="35">
        <v>20</v>
      </c>
      <c r="I50" s="36">
        <f t="shared" si="13"/>
        <v>0</v>
      </c>
      <c r="J50" s="35">
        <v>17</v>
      </c>
      <c r="K50" s="36">
        <f t="shared" si="14"/>
        <v>0</v>
      </c>
      <c r="L50" s="35">
        <v>20</v>
      </c>
      <c r="M50" s="36">
        <f t="shared" si="15"/>
        <v>0</v>
      </c>
      <c r="N50" s="35">
        <v>11</v>
      </c>
      <c r="O50" s="36">
        <f t="shared" si="16"/>
        <v>0</v>
      </c>
      <c r="P50" s="35">
        <v>0</v>
      </c>
      <c r="Q50" s="36">
        <f t="shared" si="17"/>
        <v>0</v>
      </c>
      <c r="R50" s="35">
        <v>5</v>
      </c>
      <c r="S50" s="36">
        <f t="shared" si="18"/>
        <v>0</v>
      </c>
      <c r="T50" s="35">
        <v>25</v>
      </c>
      <c r="U50" s="36">
        <f t="shared" si="19"/>
        <v>0</v>
      </c>
      <c r="V50" s="35">
        <v>21</v>
      </c>
      <c r="W50" s="36">
        <f t="shared" si="20"/>
        <v>0</v>
      </c>
      <c r="X50" s="35">
        <v>23</v>
      </c>
      <c r="Y50" s="36">
        <f t="shared" si="21"/>
        <v>0</v>
      </c>
      <c r="Z50" s="35">
        <v>21</v>
      </c>
      <c r="AA50" s="36">
        <f t="shared" si="22"/>
        <v>0</v>
      </c>
      <c r="AB50" s="35">
        <v>14</v>
      </c>
      <c r="AC50" s="36">
        <f t="shared" si="23"/>
        <v>0</v>
      </c>
    </row>
    <row r="51" spans="2:29" s="30" customFormat="1" ht="35.1" customHeight="1" x14ac:dyDescent="0.25">
      <c r="B51" s="32" t="s">
        <v>34</v>
      </c>
      <c r="C51" s="33">
        <v>105.6</v>
      </c>
      <c r="D51" s="34"/>
      <c r="E51" s="49"/>
      <c r="F51" s="35">
        <v>23</v>
      </c>
      <c r="G51" s="36">
        <f t="shared" si="12"/>
        <v>0</v>
      </c>
      <c r="H51" s="35">
        <v>20</v>
      </c>
      <c r="I51" s="36">
        <f t="shared" si="13"/>
        <v>0</v>
      </c>
      <c r="J51" s="35">
        <v>17</v>
      </c>
      <c r="K51" s="36">
        <f t="shared" si="14"/>
        <v>0</v>
      </c>
      <c r="L51" s="35">
        <v>20</v>
      </c>
      <c r="M51" s="36">
        <f t="shared" si="15"/>
        <v>0</v>
      </c>
      <c r="N51" s="35">
        <v>11</v>
      </c>
      <c r="O51" s="36">
        <f t="shared" si="16"/>
        <v>0</v>
      </c>
      <c r="P51" s="35">
        <v>0</v>
      </c>
      <c r="Q51" s="36">
        <f t="shared" si="17"/>
        <v>0</v>
      </c>
      <c r="R51" s="35">
        <v>5</v>
      </c>
      <c r="S51" s="36">
        <f t="shared" si="18"/>
        <v>0</v>
      </c>
      <c r="T51" s="35">
        <v>25</v>
      </c>
      <c r="U51" s="36">
        <f t="shared" si="19"/>
        <v>0</v>
      </c>
      <c r="V51" s="35">
        <v>21</v>
      </c>
      <c r="W51" s="36">
        <f t="shared" si="20"/>
        <v>0</v>
      </c>
      <c r="X51" s="35">
        <v>23</v>
      </c>
      <c r="Y51" s="36">
        <f t="shared" si="21"/>
        <v>0</v>
      </c>
      <c r="Z51" s="35">
        <v>21</v>
      </c>
      <c r="AA51" s="36">
        <f t="shared" si="22"/>
        <v>0</v>
      </c>
      <c r="AB51" s="35">
        <v>14</v>
      </c>
      <c r="AC51" s="36">
        <f t="shared" si="23"/>
        <v>0</v>
      </c>
    </row>
    <row r="52" spans="2:29" s="30" customFormat="1" ht="35.1" customHeight="1" x14ac:dyDescent="0.25">
      <c r="B52" s="60" t="s">
        <v>26</v>
      </c>
      <c r="C52" s="61"/>
      <c r="D52" s="61"/>
      <c r="E52" s="62"/>
      <c r="F52" s="51">
        <f>SUM(G28:G51)</f>
        <v>0</v>
      </c>
      <c r="G52" s="51"/>
      <c r="H52" s="51">
        <f>SUM(I28:I51)</f>
        <v>0</v>
      </c>
      <c r="I52" s="51"/>
      <c r="J52" s="51">
        <f>SUM(K28:K51)</f>
        <v>0</v>
      </c>
      <c r="K52" s="51"/>
      <c r="L52" s="51">
        <f t="shared" ref="L52" si="26">SUM(M28:M51)</f>
        <v>0</v>
      </c>
      <c r="M52" s="51"/>
      <c r="N52" s="51">
        <f t="shared" ref="N52" si="27">SUM(O28:O51)</f>
        <v>0</v>
      </c>
      <c r="O52" s="51"/>
      <c r="P52" s="51">
        <f t="shared" ref="P52" si="28">SUM(Q28:Q51)</f>
        <v>0</v>
      </c>
      <c r="Q52" s="51"/>
      <c r="R52" s="51">
        <f t="shared" ref="R52" si="29">SUM(S28:S51)</f>
        <v>0</v>
      </c>
      <c r="S52" s="51"/>
      <c r="T52" s="51">
        <f>SUM(U28:U51)</f>
        <v>0</v>
      </c>
      <c r="U52" s="51"/>
      <c r="V52" s="51">
        <f>SUM(W28:W51)</f>
        <v>0</v>
      </c>
      <c r="W52" s="51"/>
      <c r="X52" s="51">
        <f>SUM(Y28:Y51)</f>
        <v>0</v>
      </c>
      <c r="Y52" s="51"/>
      <c r="Z52" s="51">
        <f>SUM(AA28:AA51)</f>
        <v>0</v>
      </c>
      <c r="AA52" s="51"/>
      <c r="AB52" s="51">
        <f>SUM(AC28:AC51)</f>
        <v>0</v>
      </c>
      <c r="AC52" s="51"/>
    </row>
    <row r="53" spans="2:29" s="43" customFormat="1" ht="35.1" customHeight="1" x14ac:dyDescent="0.25">
      <c r="B53" s="38"/>
      <c r="C53" s="39"/>
      <c r="D53" s="39"/>
      <c r="E53" s="40"/>
      <c r="F53" s="41"/>
      <c r="G53" s="41"/>
      <c r="H53" s="41"/>
      <c r="I53" s="41"/>
      <c r="J53" s="41"/>
      <c r="K53" s="41"/>
      <c r="L53" s="41"/>
      <c r="M53" s="41"/>
      <c r="N53" s="42"/>
    </row>
    <row r="54" spans="2:29" s="43" customFormat="1" ht="35.1" customHeight="1" x14ac:dyDescent="0.25">
      <c r="B54" s="55" t="s">
        <v>48</v>
      </c>
      <c r="C54" s="56"/>
      <c r="D54" s="56"/>
      <c r="E54" s="56"/>
      <c r="F54" s="56"/>
      <c r="G54" s="56"/>
      <c r="H54" s="56"/>
      <c r="I54" s="56"/>
      <c r="J54" s="56"/>
      <c r="K54" s="56"/>
      <c r="L54" s="57"/>
      <c r="M54" s="58">
        <f>SUM(F52:O52)</f>
        <v>0</v>
      </c>
      <c r="N54" s="58"/>
      <c r="O54" s="58"/>
    </row>
    <row r="55" spans="2:29" s="43" customFormat="1" ht="35.1" customHeight="1" x14ac:dyDescent="0.25">
      <c r="B55" s="55" t="s">
        <v>49</v>
      </c>
      <c r="C55" s="56"/>
      <c r="D55" s="56"/>
      <c r="E55" s="56"/>
      <c r="F55" s="56"/>
      <c r="G55" s="56"/>
      <c r="H55" s="56"/>
      <c r="I55" s="56"/>
      <c r="J55" s="56"/>
      <c r="K55" s="56"/>
      <c r="L55" s="57"/>
      <c r="M55" s="58">
        <f>SUM(P52:AC52)</f>
        <v>0</v>
      </c>
      <c r="N55" s="58"/>
      <c r="O55" s="58"/>
    </row>
    <row r="56" spans="2:29" s="30" customFormat="1" ht="35.1" customHeight="1" x14ac:dyDescent="0.25">
      <c r="B56" s="44"/>
      <c r="C56" s="45"/>
      <c r="F56" s="46"/>
      <c r="G56" s="47"/>
      <c r="K56" s="48"/>
      <c r="M56" s="59">
        <f>SUM(M54:O55)</f>
        <v>0</v>
      </c>
      <c r="N56" s="59"/>
      <c r="O56" s="59"/>
    </row>
    <row r="57" spans="2:29" hidden="1" x14ac:dyDescent="0.2">
      <c r="C57" s="25"/>
      <c r="F57" s="24"/>
      <c r="G57" s="26"/>
    </row>
    <row r="58" spans="2:29" hidden="1" x14ac:dyDescent="0.2">
      <c r="K58" s="14"/>
      <c r="O58" s="27">
        <f>'[1]Planilha ONIBUS 22 LUGARES'!$G$84+'[1]Planilha ONIBUS 38 LUGARES'!$G$83</f>
        <v>2426945.84</v>
      </c>
    </row>
    <row r="59" spans="2:29" hidden="1" x14ac:dyDescent="0.2">
      <c r="F59" s="22">
        <f>F51+H51+J51+L51+N51+P51+R51+T51+V51+X51+Z51+AB51</f>
        <v>200</v>
      </c>
      <c r="K59" s="15"/>
    </row>
    <row r="60" spans="2:29" hidden="1" x14ac:dyDescent="0.2">
      <c r="I60" s="14"/>
    </row>
    <row r="61" spans="2:29" hidden="1" x14ac:dyDescent="0.2">
      <c r="C61" s="25">
        <f>SUM(C28:C49)</f>
        <v>1255.5600000000002</v>
      </c>
      <c r="E61" s="8">
        <v>200</v>
      </c>
      <c r="F61" s="27">
        <f>E61*C61</f>
        <v>251112.00000000003</v>
      </c>
      <c r="G61" s="27">
        <f>F61-15178.32</f>
        <v>235933.68000000002</v>
      </c>
      <c r="I61" s="14"/>
    </row>
    <row r="62" spans="2:29" hidden="1" x14ac:dyDescent="0.2">
      <c r="C62" s="25">
        <f>SUM(C50:C51)</f>
        <v>229.6</v>
      </c>
      <c r="E62" s="8">
        <v>200</v>
      </c>
      <c r="F62" s="27">
        <f>E62*C62</f>
        <v>45920</v>
      </c>
      <c r="G62" s="27">
        <f>F62-5011.2</f>
        <v>40908.800000000003</v>
      </c>
    </row>
    <row r="63" spans="2:29" hidden="1" x14ac:dyDescent="0.2"/>
    <row r="64" spans="2:29" hidden="1" x14ac:dyDescent="0.2">
      <c r="F64" s="28">
        <f>E46*F61</f>
        <v>0</v>
      </c>
    </row>
    <row r="65" spans="6:6" hidden="1" x14ac:dyDescent="0.2"/>
    <row r="66" spans="6:6" hidden="1" x14ac:dyDescent="0.2">
      <c r="F66" s="27">
        <f>F62*E51</f>
        <v>0</v>
      </c>
    </row>
  </sheetData>
  <mergeCells count="34">
    <mergeCell ref="B55:L55"/>
    <mergeCell ref="M55:O55"/>
    <mergeCell ref="M56:O56"/>
    <mergeCell ref="B54:L54"/>
    <mergeCell ref="B52:E52"/>
    <mergeCell ref="M54:O54"/>
    <mergeCell ref="R26:S26"/>
    <mergeCell ref="R52:S52"/>
    <mergeCell ref="L26:M26"/>
    <mergeCell ref="N26:O26"/>
    <mergeCell ref="N52:O52"/>
    <mergeCell ref="P26:Q26"/>
    <mergeCell ref="P52:Q52"/>
    <mergeCell ref="B26:B27"/>
    <mergeCell ref="B7:M7"/>
    <mergeCell ref="F52:G52"/>
    <mergeCell ref="H52:I52"/>
    <mergeCell ref="J52:K52"/>
    <mergeCell ref="L52:M52"/>
    <mergeCell ref="C26:C27"/>
    <mergeCell ref="E26:E27"/>
    <mergeCell ref="F26:G26"/>
    <mergeCell ref="H26:I26"/>
    <mergeCell ref="J26:K26"/>
    <mergeCell ref="Z26:AA26"/>
    <mergeCell ref="Z52:AA52"/>
    <mergeCell ref="AB26:AC26"/>
    <mergeCell ref="AB52:AC52"/>
    <mergeCell ref="T26:U26"/>
    <mergeCell ref="T52:U52"/>
    <mergeCell ref="V26:W26"/>
    <mergeCell ref="V52:W52"/>
    <mergeCell ref="X26:Y26"/>
    <mergeCell ref="X52:Y5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Plan3</vt:lpstr>
      <vt:lpstr>Plan3!Area_de_impressao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LUCENA</dc:creator>
  <cp:lastModifiedBy>User</cp:lastModifiedBy>
  <cp:lastPrinted>2021-07-23T12:18:14Z</cp:lastPrinted>
  <dcterms:created xsi:type="dcterms:W3CDTF">2015-03-09T13:21:41Z</dcterms:created>
  <dcterms:modified xsi:type="dcterms:W3CDTF">2021-07-29T12:22:18Z</dcterms:modified>
</cp:coreProperties>
</file>